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75" windowHeight="10830"/>
  </bookViews>
  <sheets>
    <sheet name="data" sheetId="4" r:id="rId1"/>
    <sheet name="template" sheetId="2" r:id="rId2"/>
    <sheet name="completed" sheetId="1" r:id="rId3"/>
    <sheet name="reg results" sheetId="3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E2" i="1"/>
  <c r="F2" i="1"/>
  <c r="H2" i="1"/>
  <c r="H2" i="2"/>
  <c r="F2" i="2"/>
  <c r="E2" i="2"/>
  <c r="F176" i="2" l="1"/>
  <c r="F160" i="2"/>
  <c r="E50" i="2"/>
  <c r="E46" i="2"/>
  <c r="E42" i="2"/>
  <c r="E38" i="2"/>
  <c r="E34" i="2"/>
  <c r="E30" i="2"/>
  <c r="E26" i="2"/>
  <c r="E22" i="2"/>
  <c r="E18" i="2"/>
  <c r="E14" i="2"/>
  <c r="C8" i="2"/>
  <c r="F168" i="2" s="1"/>
  <c r="B8" i="2"/>
  <c r="C8" i="1"/>
  <c r="B8" i="1"/>
  <c r="E110" i="1" s="1"/>
  <c r="E239" i="2" l="1"/>
  <c r="E216" i="2"/>
  <c r="E200" i="2"/>
  <c r="E184" i="2"/>
  <c r="E148" i="2"/>
  <c r="E144" i="2"/>
  <c r="E140" i="2"/>
  <c r="E136" i="2"/>
  <c r="E132" i="2"/>
  <c r="E128" i="2"/>
  <c r="E124" i="2"/>
  <c r="E120" i="2"/>
  <c r="E116" i="2"/>
  <c r="E112" i="2"/>
  <c r="E108" i="2"/>
  <c r="E104" i="2"/>
  <c r="E100" i="2"/>
  <c r="E96" i="2"/>
  <c r="E92" i="2"/>
  <c r="E88" i="2"/>
  <c r="E84" i="2"/>
  <c r="E80" i="2"/>
  <c r="E76" i="2"/>
  <c r="E72" i="2"/>
  <c r="E68" i="2"/>
  <c r="E65" i="2"/>
  <c r="E63" i="2"/>
  <c r="H63" i="2" s="1"/>
  <c r="E61" i="2"/>
  <c r="E59" i="2"/>
  <c r="E57" i="2"/>
  <c r="E55" i="2"/>
  <c r="H55" i="2" s="1"/>
  <c r="E53" i="2"/>
  <c r="E51" i="2"/>
  <c r="E49" i="2"/>
  <c r="E47" i="2"/>
  <c r="H47" i="2" s="1"/>
  <c r="E45" i="2"/>
  <c r="E43" i="2"/>
  <c r="E41" i="2"/>
  <c r="E39" i="2"/>
  <c r="H39" i="2" s="1"/>
  <c r="E37" i="2"/>
  <c r="E35" i="2"/>
  <c r="E33" i="2"/>
  <c r="E31" i="2"/>
  <c r="H31" i="2" s="1"/>
  <c r="E29" i="2"/>
  <c r="E27" i="2"/>
  <c r="E25" i="2"/>
  <c r="E23" i="2"/>
  <c r="H23" i="2" s="1"/>
  <c r="E21" i="2"/>
  <c r="E19" i="2"/>
  <c r="E17" i="2"/>
  <c r="E15" i="2"/>
  <c r="H15" i="2" s="1"/>
  <c r="E13" i="2"/>
  <c r="E232" i="2"/>
  <c r="E208" i="2"/>
  <c r="E192" i="2"/>
  <c r="E150" i="2"/>
  <c r="E146" i="2"/>
  <c r="E142" i="2"/>
  <c r="E138" i="2"/>
  <c r="H138" i="2" s="1"/>
  <c r="E134" i="2"/>
  <c r="E130" i="2"/>
  <c r="E126" i="2"/>
  <c r="E122" i="2"/>
  <c r="H122" i="2" s="1"/>
  <c r="E118" i="2"/>
  <c r="E114" i="2"/>
  <c r="E110" i="2"/>
  <c r="E106" i="2"/>
  <c r="H106" i="2" s="1"/>
  <c r="E102" i="2"/>
  <c r="E98" i="2"/>
  <c r="E94" i="2"/>
  <c r="E90" i="2"/>
  <c r="H90" i="2" s="1"/>
  <c r="E86" i="2"/>
  <c r="E82" i="2"/>
  <c r="E78" i="2"/>
  <c r="E74" i="2"/>
  <c r="H74" i="2" s="1"/>
  <c r="E70" i="2"/>
  <c r="E66" i="2"/>
  <c r="E64" i="2"/>
  <c r="E62" i="2"/>
  <c r="E60" i="2"/>
  <c r="E58" i="2"/>
  <c r="E56" i="2"/>
  <c r="E54" i="2"/>
  <c r="E12" i="2"/>
  <c r="E16" i="2"/>
  <c r="E20" i="2"/>
  <c r="E24" i="2"/>
  <c r="E28" i="2"/>
  <c r="E32" i="2"/>
  <c r="E36" i="2"/>
  <c r="E40" i="2"/>
  <c r="E44" i="2"/>
  <c r="E48" i="2"/>
  <c r="E52" i="2"/>
  <c r="F152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H232" i="2" s="1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H216" i="2" s="1"/>
  <c r="F215" i="2"/>
  <c r="F214" i="2"/>
  <c r="F213" i="2"/>
  <c r="F212" i="2"/>
  <c r="F211" i="2"/>
  <c r="F210" i="2"/>
  <c r="F209" i="2"/>
  <c r="F208" i="2"/>
  <c r="H208" i="2" s="1"/>
  <c r="F207" i="2"/>
  <c r="F206" i="2"/>
  <c r="F205" i="2"/>
  <c r="F204" i="2"/>
  <c r="F203" i="2"/>
  <c r="F202" i="2"/>
  <c r="F201" i="2"/>
  <c r="F200" i="2"/>
  <c r="H200" i="2" s="1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H184" i="2" s="1"/>
  <c r="F183" i="2"/>
  <c r="F182" i="2"/>
  <c r="F181" i="2"/>
  <c r="F180" i="2"/>
  <c r="F179" i="2"/>
  <c r="F177" i="2"/>
  <c r="F175" i="2"/>
  <c r="F173" i="2"/>
  <c r="F171" i="2"/>
  <c r="F169" i="2"/>
  <c r="F167" i="2"/>
  <c r="F165" i="2"/>
  <c r="F163" i="2"/>
  <c r="F161" i="2"/>
  <c r="F159" i="2"/>
  <c r="F157" i="2"/>
  <c r="F155" i="2"/>
  <c r="F153" i="2"/>
  <c r="F151" i="2"/>
  <c r="F150" i="2"/>
  <c r="H150" i="2" s="1"/>
  <c r="F149" i="2"/>
  <c r="F148" i="2"/>
  <c r="F147" i="2"/>
  <c r="F146" i="2"/>
  <c r="H146" i="2" s="1"/>
  <c r="F145" i="2"/>
  <c r="F144" i="2"/>
  <c r="H144" i="2" s="1"/>
  <c r="F143" i="2"/>
  <c r="F142" i="2"/>
  <c r="H142" i="2" s="1"/>
  <c r="F141" i="2"/>
  <c r="F140" i="2"/>
  <c r="F139" i="2"/>
  <c r="F138" i="2"/>
  <c r="F137" i="2"/>
  <c r="F136" i="2"/>
  <c r="H136" i="2" s="1"/>
  <c r="F135" i="2"/>
  <c r="F134" i="2"/>
  <c r="H134" i="2" s="1"/>
  <c r="F133" i="2"/>
  <c r="F132" i="2"/>
  <c r="F131" i="2"/>
  <c r="F130" i="2"/>
  <c r="H130" i="2" s="1"/>
  <c r="F129" i="2"/>
  <c r="F128" i="2"/>
  <c r="H128" i="2" s="1"/>
  <c r="F127" i="2"/>
  <c r="F126" i="2"/>
  <c r="H126" i="2" s="1"/>
  <c r="F125" i="2"/>
  <c r="F124" i="2"/>
  <c r="F123" i="2"/>
  <c r="F122" i="2"/>
  <c r="F121" i="2"/>
  <c r="F120" i="2"/>
  <c r="H120" i="2" s="1"/>
  <c r="F119" i="2"/>
  <c r="F118" i="2"/>
  <c r="H118" i="2" s="1"/>
  <c r="F117" i="2"/>
  <c r="F116" i="2"/>
  <c r="F115" i="2"/>
  <c r="F114" i="2"/>
  <c r="H114" i="2" s="1"/>
  <c r="F113" i="2"/>
  <c r="F112" i="2"/>
  <c r="H112" i="2" s="1"/>
  <c r="F111" i="2"/>
  <c r="F110" i="2"/>
  <c r="H110" i="2" s="1"/>
  <c r="F109" i="2"/>
  <c r="F108" i="2"/>
  <c r="F107" i="2"/>
  <c r="F106" i="2"/>
  <c r="F105" i="2"/>
  <c r="F104" i="2"/>
  <c r="H104" i="2" s="1"/>
  <c r="F103" i="2"/>
  <c r="F102" i="2"/>
  <c r="H102" i="2" s="1"/>
  <c r="F101" i="2"/>
  <c r="F100" i="2"/>
  <c r="F99" i="2"/>
  <c r="F98" i="2"/>
  <c r="H98" i="2" s="1"/>
  <c r="F97" i="2"/>
  <c r="F96" i="2"/>
  <c r="H96" i="2" s="1"/>
  <c r="F95" i="2"/>
  <c r="F94" i="2"/>
  <c r="H94" i="2" s="1"/>
  <c r="F93" i="2"/>
  <c r="F92" i="2"/>
  <c r="F91" i="2"/>
  <c r="F90" i="2"/>
  <c r="F89" i="2"/>
  <c r="F88" i="2"/>
  <c r="H88" i="2" s="1"/>
  <c r="F87" i="2"/>
  <c r="F86" i="2"/>
  <c r="H86" i="2" s="1"/>
  <c r="F85" i="2"/>
  <c r="F84" i="2"/>
  <c r="F83" i="2"/>
  <c r="F82" i="2"/>
  <c r="H82" i="2" s="1"/>
  <c r="F81" i="2"/>
  <c r="F80" i="2"/>
  <c r="H80" i="2" s="1"/>
  <c r="F79" i="2"/>
  <c r="F78" i="2"/>
  <c r="H78" i="2" s="1"/>
  <c r="F77" i="2"/>
  <c r="F76" i="2"/>
  <c r="F75" i="2"/>
  <c r="F74" i="2"/>
  <c r="F73" i="2"/>
  <c r="F72" i="2"/>
  <c r="H72" i="2" s="1"/>
  <c r="F71" i="2"/>
  <c r="F70" i="2"/>
  <c r="H70" i="2" s="1"/>
  <c r="F69" i="2"/>
  <c r="F68" i="2"/>
  <c r="F67" i="2"/>
  <c r="F66" i="2"/>
  <c r="H66" i="2" s="1"/>
  <c r="F178" i="2"/>
  <c r="F174" i="2"/>
  <c r="F170" i="2"/>
  <c r="F166" i="2"/>
  <c r="F162" i="2"/>
  <c r="F158" i="2"/>
  <c r="F154" i="2"/>
  <c r="F65" i="2"/>
  <c r="H65" i="2" s="1"/>
  <c r="F64" i="2"/>
  <c r="H64" i="2" s="1"/>
  <c r="F63" i="2"/>
  <c r="F62" i="2"/>
  <c r="F61" i="2"/>
  <c r="H61" i="2" s="1"/>
  <c r="F60" i="2"/>
  <c r="H60" i="2" s="1"/>
  <c r="F59" i="2"/>
  <c r="H59" i="2" s="1"/>
  <c r="F58" i="2"/>
  <c r="F57" i="2"/>
  <c r="H57" i="2" s="1"/>
  <c r="F56" i="2"/>
  <c r="H56" i="2" s="1"/>
  <c r="F55" i="2"/>
  <c r="F54" i="2"/>
  <c r="F53" i="2"/>
  <c r="H53" i="2" s="1"/>
  <c r="F52" i="2"/>
  <c r="H52" i="2" s="1"/>
  <c r="F51" i="2"/>
  <c r="H51" i="2" s="1"/>
  <c r="F50" i="2"/>
  <c r="H50" i="2" s="1"/>
  <c r="F49" i="2"/>
  <c r="H49" i="2" s="1"/>
  <c r="F48" i="2"/>
  <c r="F47" i="2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F39" i="2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F31" i="2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F23" i="2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F15" i="2"/>
  <c r="F14" i="2"/>
  <c r="H14" i="2" s="1"/>
  <c r="F13" i="2"/>
  <c r="H13" i="2" s="1"/>
  <c r="F12" i="2"/>
  <c r="H68" i="2"/>
  <c r="H76" i="2"/>
  <c r="H84" i="2"/>
  <c r="H92" i="2"/>
  <c r="H100" i="2"/>
  <c r="H108" i="2"/>
  <c r="H116" i="2"/>
  <c r="H124" i="2"/>
  <c r="H132" i="2"/>
  <c r="H140" i="2"/>
  <c r="H148" i="2"/>
  <c r="F156" i="2"/>
  <c r="F164" i="2"/>
  <c r="F172" i="2"/>
  <c r="H192" i="2"/>
  <c r="H239" i="2"/>
  <c r="E262" i="2"/>
  <c r="E260" i="2"/>
  <c r="H260" i="2" s="1"/>
  <c r="E258" i="2"/>
  <c r="E256" i="2"/>
  <c r="H256" i="2" s="1"/>
  <c r="E254" i="2"/>
  <c r="E252" i="2"/>
  <c r="H252" i="2" s="1"/>
  <c r="E250" i="2"/>
  <c r="E248" i="2"/>
  <c r="H248" i="2" s="1"/>
  <c r="E246" i="2"/>
  <c r="E244" i="2"/>
  <c r="H244" i="2" s="1"/>
  <c r="E242" i="2"/>
  <c r="E240" i="2"/>
  <c r="H240" i="2" s="1"/>
  <c r="E238" i="2"/>
  <c r="E236" i="2"/>
  <c r="H236" i="2" s="1"/>
  <c r="E261" i="2"/>
  <c r="E257" i="2"/>
  <c r="H257" i="2" s="1"/>
  <c r="E253" i="2"/>
  <c r="E249" i="2"/>
  <c r="H249" i="2" s="1"/>
  <c r="E245" i="2"/>
  <c r="E241" i="2"/>
  <c r="H241" i="2" s="1"/>
  <c r="E237" i="2"/>
  <c r="E235" i="2"/>
  <c r="H235" i="2" s="1"/>
  <c r="E233" i="2"/>
  <c r="E231" i="2"/>
  <c r="H231" i="2" s="1"/>
  <c r="E229" i="2"/>
  <c r="E227" i="2"/>
  <c r="H227" i="2" s="1"/>
  <c r="E225" i="2"/>
  <c r="E223" i="2"/>
  <c r="H223" i="2" s="1"/>
  <c r="E259" i="2"/>
  <c r="E251" i="2"/>
  <c r="H251" i="2" s="1"/>
  <c r="E243" i="2"/>
  <c r="E234" i="2"/>
  <c r="H234" i="2" s="1"/>
  <c r="E230" i="2"/>
  <c r="E226" i="2"/>
  <c r="H226" i="2" s="1"/>
  <c r="E222" i="2"/>
  <c r="E221" i="2"/>
  <c r="H221" i="2" s="1"/>
  <c r="E219" i="2"/>
  <c r="E217" i="2"/>
  <c r="H217" i="2" s="1"/>
  <c r="E215" i="2"/>
  <c r="E213" i="2"/>
  <c r="H213" i="2" s="1"/>
  <c r="E211" i="2"/>
  <c r="E209" i="2"/>
  <c r="H209" i="2" s="1"/>
  <c r="E207" i="2"/>
  <c r="E205" i="2"/>
  <c r="H205" i="2" s="1"/>
  <c r="E203" i="2"/>
  <c r="E201" i="2"/>
  <c r="H201" i="2" s="1"/>
  <c r="E199" i="2"/>
  <c r="E197" i="2"/>
  <c r="H197" i="2" s="1"/>
  <c r="E195" i="2"/>
  <c r="E193" i="2"/>
  <c r="H193" i="2" s="1"/>
  <c r="E191" i="2"/>
  <c r="E189" i="2"/>
  <c r="H189" i="2" s="1"/>
  <c r="E187" i="2"/>
  <c r="E185" i="2"/>
  <c r="H185" i="2" s="1"/>
  <c r="E183" i="2"/>
  <c r="E181" i="2"/>
  <c r="H181" i="2" s="1"/>
  <c r="E179" i="2"/>
  <c r="E178" i="2"/>
  <c r="H178" i="2" s="1"/>
  <c r="E177" i="2"/>
  <c r="E176" i="2"/>
  <c r="H176" i="2" s="1"/>
  <c r="E175" i="2"/>
  <c r="E174" i="2"/>
  <c r="H174" i="2" s="1"/>
  <c r="E173" i="2"/>
  <c r="E172" i="2"/>
  <c r="H172" i="2" s="1"/>
  <c r="E171" i="2"/>
  <c r="E170" i="2"/>
  <c r="H170" i="2" s="1"/>
  <c r="E169" i="2"/>
  <c r="E168" i="2"/>
  <c r="H168" i="2" s="1"/>
  <c r="E167" i="2"/>
  <c r="E166" i="2"/>
  <c r="H166" i="2" s="1"/>
  <c r="E165" i="2"/>
  <c r="E164" i="2"/>
  <c r="H164" i="2" s="1"/>
  <c r="E163" i="2"/>
  <c r="E162" i="2"/>
  <c r="H162" i="2" s="1"/>
  <c r="E161" i="2"/>
  <c r="E160" i="2"/>
  <c r="H160" i="2" s="1"/>
  <c r="E159" i="2"/>
  <c r="E158" i="2"/>
  <c r="H158" i="2" s="1"/>
  <c r="E157" i="2"/>
  <c r="E156" i="2"/>
  <c r="H156" i="2" s="1"/>
  <c r="E155" i="2"/>
  <c r="E154" i="2"/>
  <c r="H154" i="2" s="1"/>
  <c r="E153" i="2"/>
  <c r="E152" i="2"/>
  <c r="H152" i="2" s="1"/>
  <c r="E151" i="2"/>
  <c r="E263" i="2"/>
  <c r="H263" i="2" s="1"/>
  <c r="E247" i="2"/>
  <c r="E228" i="2"/>
  <c r="H228" i="2" s="1"/>
  <c r="E218" i="2"/>
  <c r="E214" i="2"/>
  <c r="H214" i="2" s="1"/>
  <c r="E210" i="2"/>
  <c r="E206" i="2"/>
  <c r="H206" i="2" s="1"/>
  <c r="E202" i="2"/>
  <c r="E198" i="2"/>
  <c r="H198" i="2" s="1"/>
  <c r="E194" i="2"/>
  <c r="E190" i="2"/>
  <c r="H190" i="2" s="1"/>
  <c r="E186" i="2"/>
  <c r="E182" i="2"/>
  <c r="H182" i="2" s="1"/>
  <c r="E67" i="2"/>
  <c r="E69" i="2"/>
  <c r="H69" i="2" s="1"/>
  <c r="E71" i="2"/>
  <c r="E73" i="2"/>
  <c r="H73" i="2" s="1"/>
  <c r="E75" i="2"/>
  <c r="E77" i="2"/>
  <c r="H77" i="2" s="1"/>
  <c r="E79" i="2"/>
  <c r="E81" i="2"/>
  <c r="H81" i="2" s="1"/>
  <c r="E83" i="2"/>
  <c r="E85" i="2"/>
  <c r="H85" i="2" s="1"/>
  <c r="E87" i="2"/>
  <c r="E89" i="2"/>
  <c r="H89" i="2" s="1"/>
  <c r="E91" i="2"/>
  <c r="E93" i="2"/>
  <c r="H93" i="2" s="1"/>
  <c r="E95" i="2"/>
  <c r="E97" i="2"/>
  <c r="H97" i="2" s="1"/>
  <c r="E99" i="2"/>
  <c r="E101" i="2"/>
  <c r="H101" i="2" s="1"/>
  <c r="E103" i="2"/>
  <c r="E105" i="2"/>
  <c r="H105" i="2" s="1"/>
  <c r="E107" i="2"/>
  <c r="E109" i="2"/>
  <c r="H109" i="2" s="1"/>
  <c r="E111" i="2"/>
  <c r="E113" i="2"/>
  <c r="H113" i="2" s="1"/>
  <c r="E115" i="2"/>
  <c r="E117" i="2"/>
  <c r="H117" i="2" s="1"/>
  <c r="E119" i="2"/>
  <c r="E121" i="2"/>
  <c r="H121" i="2" s="1"/>
  <c r="E123" i="2"/>
  <c r="E125" i="2"/>
  <c r="H125" i="2" s="1"/>
  <c r="E127" i="2"/>
  <c r="E129" i="2"/>
  <c r="H129" i="2" s="1"/>
  <c r="E131" i="2"/>
  <c r="E133" i="2"/>
  <c r="H133" i="2" s="1"/>
  <c r="E135" i="2"/>
  <c r="E137" i="2"/>
  <c r="H137" i="2" s="1"/>
  <c r="E139" i="2"/>
  <c r="E141" i="2"/>
  <c r="H141" i="2" s="1"/>
  <c r="E143" i="2"/>
  <c r="E145" i="2"/>
  <c r="H145" i="2" s="1"/>
  <c r="E147" i="2"/>
  <c r="E149" i="2"/>
  <c r="H149" i="2" s="1"/>
  <c r="E180" i="2"/>
  <c r="E188" i="2"/>
  <c r="H188" i="2" s="1"/>
  <c r="E196" i="2"/>
  <c r="E204" i="2"/>
  <c r="H204" i="2" s="1"/>
  <c r="E212" i="2"/>
  <c r="E220" i="2"/>
  <c r="H220" i="2" s="1"/>
  <c r="E224" i="2"/>
  <c r="E255" i="2"/>
  <c r="H255" i="2" s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19" i="1"/>
  <c r="F217" i="1"/>
  <c r="F215" i="1"/>
  <c r="F213" i="1"/>
  <c r="F211" i="1"/>
  <c r="F209" i="1"/>
  <c r="F207" i="1"/>
  <c r="F220" i="1"/>
  <c r="F218" i="1"/>
  <c r="F216" i="1"/>
  <c r="F214" i="1"/>
  <c r="F212" i="1"/>
  <c r="F210" i="1"/>
  <c r="F208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6" i="1"/>
  <c r="F174" i="1"/>
  <c r="F172" i="1"/>
  <c r="F170" i="1"/>
  <c r="F168" i="1"/>
  <c r="F166" i="1"/>
  <c r="F164" i="1"/>
  <c r="F162" i="1"/>
  <c r="F160" i="1"/>
  <c r="F158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H110" i="1" s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177" i="1"/>
  <c r="F175" i="1"/>
  <c r="F173" i="1"/>
  <c r="F171" i="1"/>
  <c r="F169" i="1"/>
  <c r="F167" i="1"/>
  <c r="F165" i="1"/>
  <c r="F163" i="1"/>
  <c r="F161" i="1"/>
  <c r="F159" i="1"/>
  <c r="F157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H60" i="1" s="1"/>
  <c r="E62" i="1"/>
  <c r="E64" i="1"/>
  <c r="H64" i="1" s="1"/>
  <c r="E66" i="1"/>
  <c r="E68" i="1"/>
  <c r="H68" i="1" s="1"/>
  <c r="E70" i="1"/>
  <c r="E72" i="1"/>
  <c r="H72" i="1" s="1"/>
  <c r="E74" i="1"/>
  <c r="E76" i="1"/>
  <c r="H76" i="1" s="1"/>
  <c r="E78" i="1"/>
  <c r="E80" i="1"/>
  <c r="H80" i="1" s="1"/>
  <c r="E82" i="1"/>
  <c r="E84" i="1"/>
  <c r="H84" i="1" s="1"/>
  <c r="E86" i="1"/>
  <c r="H86" i="1" s="1"/>
  <c r="E88" i="1"/>
  <c r="H88" i="1" s="1"/>
  <c r="E90" i="1"/>
  <c r="H90" i="1" s="1"/>
  <c r="E92" i="1"/>
  <c r="H92" i="1" s="1"/>
  <c r="E94" i="1"/>
  <c r="H94" i="1" s="1"/>
  <c r="E96" i="1"/>
  <c r="H96" i="1" s="1"/>
  <c r="E98" i="1"/>
  <c r="H98" i="1" s="1"/>
  <c r="E100" i="1"/>
  <c r="H100" i="1" s="1"/>
  <c r="E102" i="1"/>
  <c r="H102" i="1" s="1"/>
  <c r="E104" i="1"/>
  <c r="H104" i="1" s="1"/>
  <c r="E106" i="1"/>
  <c r="H106" i="1" s="1"/>
  <c r="E108" i="1"/>
  <c r="H108" i="1" s="1"/>
  <c r="E263" i="1"/>
  <c r="H263" i="1" s="1"/>
  <c r="E261" i="1"/>
  <c r="H261" i="1" s="1"/>
  <c r="E259" i="1"/>
  <c r="H259" i="1" s="1"/>
  <c r="E257" i="1"/>
  <c r="H257" i="1" s="1"/>
  <c r="E255" i="1"/>
  <c r="H255" i="1" s="1"/>
  <c r="E253" i="1"/>
  <c r="H253" i="1" s="1"/>
  <c r="E251" i="1"/>
  <c r="H251" i="1" s="1"/>
  <c r="E249" i="1"/>
  <c r="H249" i="1" s="1"/>
  <c r="E247" i="1"/>
  <c r="H247" i="1" s="1"/>
  <c r="E245" i="1"/>
  <c r="H245" i="1" s="1"/>
  <c r="E243" i="1"/>
  <c r="H243" i="1" s="1"/>
  <c r="E241" i="1"/>
  <c r="H241" i="1" s="1"/>
  <c r="E239" i="1"/>
  <c r="H239" i="1" s="1"/>
  <c r="E237" i="1"/>
  <c r="H237" i="1" s="1"/>
  <c r="E235" i="1"/>
  <c r="H235" i="1" s="1"/>
  <c r="E234" i="1"/>
  <c r="E233" i="1"/>
  <c r="H233" i="1" s="1"/>
  <c r="E232" i="1"/>
  <c r="E231" i="1"/>
  <c r="H231" i="1" s="1"/>
  <c r="E230" i="1"/>
  <c r="E229" i="1"/>
  <c r="H229" i="1" s="1"/>
  <c r="E228" i="1"/>
  <c r="E227" i="1"/>
  <c r="H227" i="1" s="1"/>
  <c r="E226" i="1"/>
  <c r="E225" i="1"/>
  <c r="H225" i="1" s="1"/>
  <c r="E224" i="1"/>
  <c r="E223" i="1"/>
  <c r="H223" i="1" s="1"/>
  <c r="E222" i="1"/>
  <c r="E221" i="1"/>
  <c r="H221" i="1" s="1"/>
  <c r="E220" i="1"/>
  <c r="H220" i="1" s="1"/>
  <c r="E219" i="1"/>
  <c r="H219" i="1" s="1"/>
  <c r="E218" i="1"/>
  <c r="E217" i="1"/>
  <c r="H217" i="1" s="1"/>
  <c r="E216" i="1"/>
  <c r="H216" i="1" s="1"/>
  <c r="E215" i="1"/>
  <c r="H215" i="1" s="1"/>
  <c r="E214" i="1"/>
  <c r="E213" i="1"/>
  <c r="H213" i="1" s="1"/>
  <c r="E212" i="1"/>
  <c r="H212" i="1" s="1"/>
  <c r="E211" i="1"/>
  <c r="H211" i="1" s="1"/>
  <c r="E210" i="1"/>
  <c r="E209" i="1"/>
  <c r="H209" i="1" s="1"/>
  <c r="E208" i="1"/>
  <c r="H208" i="1" s="1"/>
  <c r="E207" i="1"/>
  <c r="H207" i="1" s="1"/>
  <c r="E206" i="1"/>
  <c r="E262" i="1"/>
  <c r="H262" i="1" s="1"/>
  <c r="E260" i="1"/>
  <c r="E258" i="1"/>
  <c r="H258" i="1" s="1"/>
  <c r="E256" i="1"/>
  <c r="E254" i="1"/>
  <c r="H254" i="1" s="1"/>
  <c r="E252" i="1"/>
  <c r="E250" i="1"/>
  <c r="H250" i="1" s="1"/>
  <c r="E248" i="1"/>
  <c r="E246" i="1"/>
  <c r="H246" i="1" s="1"/>
  <c r="E244" i="1"/>
  <c r="E242" i="1"/>
  <c r="H242" i="1" s="1"/>
  <c r="E240" i="1"/>
  <c r="E238" i="1"/>
  <c r="H238" i="1" s="1"/>
  <c r="E236" i="1"/>
  <c r="E205" i="1"/>
  <c r="H205" i="1" s="1"/>
  <c r="E204" i="1"/>
  <c r="E203" i="1"/>
  <c r="H203" i="1" s="1"/>
  <c r="E202" i="1"/>
  <c r="E201" i="1"/>
  <c r="H201" i="1" s="1"/>
  <c r="E200" i="1"/>
  <c r="E199" i="1"/>
  <c r="H199" i="1" s="1"/>
  <c r="E198" i="1"/>
  <c r="E197" i="1"/>
  <c r="H197" i="1" s="1"/>
  <c r="E196" i="1"/>
  <c r="E195" i="1"/>
  <c r="H195" i="1" s="1"/>
  <c r="E194" i="1"/>
  <c r="E193" i="1"/>
  <c r="H193" i="1" s="1"/>
  <c r="E192" i="1"/>
  <c r="E191" i="1"/>
  <c r="H191" i="1" s="1"/>
  <c r="E190" i="1"/>
  <c r="E189" i="1"/>
  <c r="H189" i="1" s="1"/>
  <c r="E188" i="1"/>
  <c r="E187" i="1"/>
  <c r="H187" i="1" s="1"/>
  <c r="E186" i="1"/>
  <c r="E185" i="1"/>
  <c r="H185" i="1" s="1"/>
  <c r="E184" i="1"/>
  <c r="E183" i="1"/>
  <c r="H183" i="1" s="1"/>
  <c r="E182" i="1"/>
  <c r="E181" i="1"/>
  <c r="H181" i="1" s="1"/>
  <c r="E180" i="1"/>
  <c r="E179" i="1"/>
  <c r="H179" i="1" s="1"/>
  <c r="E178" i="1"/>
  <c r="E177" i="1"/>
  <c r="H177" i="1" s="1"/>
  <c r="E176" i="1"/>
  <c r="H176" i="1" s="1"/>
  <c r="E175" i="1"/>
  <c r="H175" i="1" s="1"/>
  <c r="E174" i="1"/>
  <c r="E173" i="1"/>
  <c r="H173" i="1" s="1"/>
  <c r="E172" i="1"/>
  <c r="H172" i="1" s="1"/>
  <c r="E171" i="1"/>
  <c r="H171" i="1" s="1"/>
  <c r="E170" i="1"/>
  <c r="E169" i="1"/>
  <c r="H169" i="1" s="1"/>
  <c r="E168" i="1"/>
  <c r="H168" i="1" s="1"/>
  <c r="E167" i="1"/>
  <c r="H167" i="1" s="1"/>
  <c r="E166" i="1"/>
  <c r="E165" i="1"/>
  <c r="H165" i="1" s="1"/>
  <c r="E164" i="1"/>
  <c r="H164" i="1" s="1"/>
  <c r="E163" i="1"/>
  <c r="H163" i="1" s="1"/>
  <c r="E162" i="1"/>
  <c r="E161" i="1"/>
  <c r="H161" i="1" s="1"/>
  <c r="E160" i="1"/>
  <c r="H160" i="1" s="1"/>
  <c r="E159" i="1"/>
  <c r="H159" i="1" s="1"/>
  <c r="E158" i="1"/>
  <c r="E157" i="1"/>
  <c r="H157" i="1" s="1"/>
  <c r="E156" i="1"/>
  <c r="H156" i="1" s="1"/>
  <c r="E155" i="1"/>
  <c r="H155" i="1" s="1"/>
  <c r="E154" i="1"/>
  <c r="H154" i="1" s="1"/>
  <c r="E153" i="1"/>
  <c r="H153" i="1" s="1"/>
  <c r="E152" i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 s="1"/>
  <c r="E133" i="1"/>
  <c r="H133" i="1" s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H120" i="1" s="1"/>
  <c r="E119" i="1"/>
  <c r="H119" i="1" s="1"/>
  <c r="E118" i="1"/>
  <c r="H118" i="1" s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E61" i="1"/>
  <c r="H61" i="1" s="1"/>
  <c r="E63" i="1"/>
  <c r="E65" i="1"/>
  <c r="H65" i="1" s="1"/>
  <c r="E67" i="1"/>
  <c r="E69" i="1"/>
  <c r="H69" i="1" s="1"/>
  <c r="E71" i="1"/>
  <c r="E73" i="1"/>
  <c r="H73" i="1" s="1"/>
  <c r="E75" i="1"/>
  <c r="E77" i="1"/>
  <c r="H77" i="1" s="1"/>
  <c r="E79" i="1"/>
  <c r="E81" i="1"/>
  <c r="H81" i="1" s="1"/>
  <c r="E83" i="1"/>
  <c r="E85" i="1"/>
  <c r="H85" i="1" s="1"/>
  <c r="E87" i="1"/>
  <c r="E89" i="1"/>
  <c r="H89" i="1" s="1"/>
  <c r="E91" i="1"/>
  <c r="E93" i="1"/>
  <c r="H93" i="1" s="1"/>
  <c r="E95" i="1"/>
  <c r="E97" i="1"/>
  <c r="H97" i="1" s="1"/>
  <c r="E99" i="1"/>
  <c r="E101" i="1"/>
  <c r="H101" i="1" s="1"/>
  <c r="E103" i="1"/>
  <c r="E105" i="1"/>
  <c r="H105" i="1" s="1"/>
  <c r="E107" i="1"/>
  <c r="E109" i="1"/>
  <c r="H109" i="1" s="1"/>
  <c r="E111" i="1"/>
  <c r="H111" i="1" l="1"/>
  <c r="H107" i="1"/>
  <c r="H103" i="1"/>
  <c r="H99" i="1"/>
  <c r="H95" i="1"/>
  <c r="H91" i="1"/>
  <c r="H87" i="1"/>
  <c r="H83" i="1"/>
  <c r="H79" i="1"/>
  <c r="H75" i="1"/>
  <c r="H71" i="1"/>
  <c r="H67" i="1"/>
  <c r="H63" i="1"/>
  <c r="H158" i="1"/>
  <c r="H162" i="1"/>
  <c r="H166" i="1"/>
  <c r="H170" i="1"/>
  <c r="H174" i="1"/>
  <c r="H178" i="1"/>
  <c r="H180" i="1"/>
  <c r="H182" i="1"/>
  <c r="H184" i="1"/>
  <c r="H186" i="1"/>
  <c r="H188" i="1"/>
  <c r="H190" i="1"/>
  <c r="H192" i="1"/>
  <c r="H194" i="1"/>
  <c r="H196" i="1"/>
  <c r="H198" i="1"/>
  <c r="H200" i="1"/>
  <c r="H202" i="1"/>
  <c r="H204" i="1"/>
  <c r="H236" i="1"/>
  <c r="H240" i="1"/>
  <c r="H244" i="1"/>
  <c r="H248" i="1"/>
  <c r="H252" i="1"/>
  <c r="H256" i="1"/>
  <c r="H260" i="1"/>
  <c r="H206" i="1"/>
  <c r="H210" i="1"/>
  <c r="H214" i="1"/>
  <c r="H218" i="1"/>
  <c r="H222" i="1"/>
  <c r="H224" i="1"/>
  <c r="H226" i="1"/>
  <c r="H228" i="1"/>
  <c r="H230" i="1"/>
  <c r="H232" i="1"/>
  <c r="H234" i="1"/>
  <c r="H224" i="2"/>
  <c r="H212" i="2"/>
  <c r="H196" i="2"/>
  <c r="H180" i="2"/>
  <c r="H186" i="2"/>
  <c r="H194" i="2"/>
  <c r="H202" i="2"/>
  <c r="H210" i="2"/>
  <c r="H218" i="2"/>
  <c r="H153" i="2"/>
  <c r="H157" i="2"/>
  <c r="H161" i="2"/>
  <c r="H165" i="2"/>
  <c r="H169" i="2"/>
  <c r="H173" i="2"/>
  <c r="H177" i="2"/>
  <c r="H222" i="2"/>
  <c r="H230" i="2"/>
  <c r="H238" i="2"/>
  <c r="H242" i="2"/>
  <c r="H246" i="2"/>
  <c r="H250" i="2"/>
  <c r="H254" i="2"/>
  <c r="H258" i="2"/>
  <c r="H262" i="2"/>
  <c r="H16" i="2"/>
  <c r="H24" i="2"/>
  <c r="H32" i="2"/>
  <c r="H40" i="2"/>
  <c r="H48" i="2"/>
  <c r="H54" i="2"/>
  <c r="H58" i="2"/>
  <c r="H62" i="2"/>
  <c r="H12" i="2"/>
  <c r="F8" i="2"/>
  <c r="F3" i="2" s="1"/>
  <c r="H147" i="2"/>
  <c r="H143" i="2"/>
  <c r="H139" i="2"/>
  <c r="H135" i="2"/>
  <c r="H131" i="2"/>
  <c r="H127" i="2"/>
  <c r="H123" i="2"/>
  <c r="H119" i="2"/>
  <c r="H115" i="2"/>
  <c r="H111" i="2"/>
  <c r="H107" i="2"/>
  <c r="H103" i="2"/>
  <c r="H99" i="2"/>
  <c r="H95" i="2"/>
  <c r="H91" i="2"/>
  <c r="H87" i="2"/>
  <c r="H83" i="2"/>
  <c r="H79" i="2"/>
  <c r="H75" i="2"/>
  <c r="H71" i="2"/>
  <c r="H67" i="2"/>
  <c r="H247" i="2"/>
  <c r="H151" i="2"/>
  <c r="H155" i="2"/>
  <c r="H159" i="2"/>
  <c r="H163" i="2"/>
  <c r="H167" i="2"/>
  <c r="H171" i="2"/>
  <c r="H175" i="2"/>
  <c r="H179" i="2"/>
  <c r="H183" i="2"/>
  <c r="H187" i="2"/>
  <c r="H191" i="2"/>
  <c r="H195" i="2"/>
  <c r="H199" i="2"/>
  <c r="H203" i="2"/>
  <c r="H207" i="2"/>
  <c r="H211" i="2"/>
  <c r="H215" i="2"/>
  <c r="H219" i="2"/>
  <c r="H243" i="2"/>
  <c r="H259" i="2"/>
  <c r="H225" i="2"/>
  <c r="H229" i="2"/>
  <c r="H233" i="2"/>
  <c r="H237" i="2"/>
  <c r="H245" i="2"/>
  <c r="H253" i="2"/>
  <c r="H261" i="2"/>
  <c r="E8" i="2"/>
  <c r="E3" i="2" s="1"/>
  <c r="H58" i="1"/>
  <c r="H56" i="1"/>
  <c r="H54" i="1"/>
  <c r="H52" i="1"/>
  <c r="H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E8" i="1"/>
  <c r="E3" i="1" s="1"/>
  <c r="H12" i="1"/>
  <c r="F8" i="1"/>
  <c r="F3" i="1" s="1"/>
  <c r="H82" i="1"/>
  <c r="H78" i="1"/>
  <c r="H74" i="1"/>
  <c r="H70" i="1"/>
  <c r="H66" i="1"/>
  <c r="H62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8" i="2" l="1"/>
  <c r="A3" i="2"/>
  <c r="H8" i="1"/>
  <c r="A3" i="1"/>
  <c r="M2" i="2" l="1"/>
  <c r="H4" i="2"/>
  <c r="H4" i="1"/>
  <c r="M2" i="1"/>
  <c r="M3" i="2" l="1"/>
  <c r="M5" i="2" s="1"/>
  <c r="P5" i="1"/>
  <c r="M3" i="1"/>
  <c r="M5" i="1" s="1"/>
  <c r="L263" i="1" l="1"/>
  <c r="L261" i="1"/>
  <c r="L259" i="1"/>
  <c r="L257" i="1"/>
  <c r="L255" i="1"/>
  <c r="L253" i="1"/>
  <c r="L251" i="1"/>
  <c r="L249" i="1"/>
  <c r="L247" i="1"/>
  <c r="L245" i="1"/>
  <c r="L243" i="1"/>
  <c r="L241" i="1"/>
  <c r="L239" i="1"/>
  <c r="L237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62" i="1"/>
  <c r="L260" i="1"/>
  <c r="L258" i="1"/>
  <c r="L256" i="1"/>
  <c r="L254" i="1"/>
  <c r="L252" i="1"/>
  <c r="L250" i="1"/>
  <c r="L248" i="1"/>
  <c r="L246" i="1"/>
  <c r="L244" i="1"/>
  <c r="L242" i="1"/>
  <c r="L240" i="1"/>
  <c r="L238" i="1"/>
  <c r="L236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09" i="1"/>
  <c r="L107" i="1"/>
  <c r="L105" i="1"/>
  <c r="L103" i="1"/>
  <c r="L101" i="1"/>
  <c r="L99" i="1"/>
  <c r="L97" i="1"/>
  <c r="L95" i="1"/>
  <c r="L93" i="1"/>
  <c r="L91" i="1"/>
  <c r="L89" i="1"/>
  <c r="L87" i="1"/>
  <c r="L85" i="1"/>
  <c r="L83" i="1"/>
  <c r="L81" i="1"/>
  <c r="L79" i="1"/>
  <c r="L77" i="1"/>
  <c r="L75" i="1"/>
  <c r="L73" i="1"/>
  <c r="L71" i="1"/>
  <c r="L69" i="1"/>
  <c r="L67" i="1"/>
  <c r="L65" i="1"/>
  <c r="L63" i="1"/>
  <c r="L61" i="1"/>
  <c r="L59" i="1"/>
  <c r="L110" i="1"/>
  <c r="L108" i="1"/>
  <c r="L106" i="1"/>
  <c r="L104" i="1"/>
  <c r="L102" i="1"/>
  <c r="L100" i="1"/>
  <c r="L98" i="1"/>
  <c r="L96" i="1"/>
  <c r="L94" i="1"/>
  <c r="L92" i="1"/>
  <c r="L90" i="1"/>
  <c r="L88" i="1"/>
  <c r="L86" i="1"/>
  <c r="L84" i="1"/>
  <c r="L82" i="1"/>
  <c r="L80" i="1"/>
  <c r="L78" i="1"/>
  <c r="L76" i="1"/>
  <c r="L74" i="1"/>
  <c r="L72" i="1"/>
  <c r="L70" i="1"/>
  <c r="L68" i="1"/>
  <c r="L66" i="1"/>
  <c r="L64" i="1"/>
  <c r="L62" i="1"/>
  <c r="L60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M16" i="1" l="1"/>
  <c r="J16" i="1"/>
  <c r="M22" i="1"/>
  <c r="J22" i="1"/>
  <c r="M28" i="1"/>
  <c r="J28" i="1"/>
  <c r="M34" i="1"/>
  <c r="J34" i="1"/>
  <c r="M40" i="1"/>
  <c r="J40" i="1"/>
  <c r="M48" i="1"/>
  <c r="J48" i="1"/>
  <c r="M54" i="1"/>
  <c r="J54" i="1"/>
  <c r="M66" i="1"/>
  <c r="J66" i="1"/>
  <c r="M82" i="1"/>
  <c r="J82" i="1"/>
  <c r="M98" i="1"/>
  <c r="J98" i="1"/>
  <c r="M61" i="1"/>
  <c r="J61" i="1"/>
  <c r="M77" i="1"/>
  <c r="J77" i="1"/>
  <c r="M89" i="1"/>
  <c r="J89" i="1"/>
  <c r="M101" i="1"/>
  <c r="J101" i="1"/>
  <c r="M105" i="1"/>
  <c r="J105" i="1"/>
  <c r="M112" i="1"/>
  <c r="J112" i="1"/>
  <c r="M116" i="1"/>
  <c r="J116" i="1"/>
  <c r="M118" i="1"/>
  <c r="J118" i="1"/>
  <c r="M120" i="1"/>
  <c r="J120" i="1"/>
  <c r="M122" i="1"/>
  <c r="J122" i="1"/>
  <c r="M124" i="1"/>
  <c r="J124" i="1"/>
  <c r="M126" i="1"/>
  <c r="J126" i="1"/>
  <c r="M128" i="1"/>
  <c r="J128" i="1"/>
  <c r="M130" i="1"/>
  <c r="J130" i="1"/>
  <c r="M132" i="1"/>
  <c r="J132" i="1"/>
  <c r="M134" i="1"/>
  <c r="J134" i="1"/>
  <c r="M136" i="1"/>
  <c r="J136" i="1"/>
  <c r="M138" i="1"/>
  <c r="J138" i="1"/>
  <c r="M140" i="1"/>
  <c r="J140" i="1"/>
  <c r="M142" i="1"/>
  <c r="J142" i="1"/>
  <c r="M144" i="1"/>
  <c r="J144" i="1"/>
  <c r="M146" i="1"/>
  <c r="J146" i="1"/>
  <c r="M148" i="1"/>
  <c r="J148" i="1"/>
  <c r="M150" i="1"/>
  <c r="J150" i="1"/>
  <c r="M152" i="1"/>
  <c r="J152" i="1"/>
  <c r="M154" i="1"/>
  <c r="J154" i="1"/>
  <c r="M156" i="1"/>
  <c r="J156" i="1"/>
  <c r="M158" i="1"/>
  <c r="J158" i="1"/>
  <c r="M160" i="1"/>
  <c r="J160" i="1"/>
  <c r="M162" i="1"/>
  <c r="J162" i="1"/>
  <c r="M164" i="1"/>
  <c r="J164" i="1"/>
  <c r="M166" i="1"/>
  <c r="J166" i="1"/>
  <c r="M168" i="1"/>
  <c r="J168" i="1"/>
  <c r="M170" i="1"/>
  <c r="J170" i="1"/>
  <c r="M172" i="1"/>
  <c r="J172" i="1"/>
  <c r="M174" i="1"/>
  <c r="J174" i="1"/>
  <c r="M176" i="1"/>
  <c r="J176" i="1"/>
  <c r="M178" i="1"/>
  <c r="J178" i="1"/>
  <c r="M180" i="1"/>
  <c r="J180" i="1"/>
  <c r="M182" i="1"/>
  <c r="J182" i="1"/>
  <c r="M184" i="1"/>
  <c r="J184" i="1"/>
  <c r="M186" i="1"/>
  <c r="J186" i="1"/>
  <c r="M188" i="1"/>
  <c r="J188" i="1"/>
  <c r="M190" i="1"/>
  <c r="J190" i="1"/>
  <c r="M192" i="1"/>
  <c r="J192" i="1"/>
  <c r="M194" i="1"/>
  <c r="J194" i="1"/>
  <c r="M196" i="1"/>
  <c r="J196" i="1"/>
  <c r="M198" i="1"/>
  <c r="J198" i="1"/>
  <c r="M200" i="1"/>
  <c r="J200" i="1"/>
  <c r="M202" i="1"/>
  <c r="J202" i="1"/>
  <c r="M204" i="1"/>
  <c r="J204" i="1"/>
  <c r="M238" i="1"/>
  <c r="J238" i="1"/>
  <c r="M242" i="1"/>
  <c r="J242" i="1"/>
  <c r="M246" i="1"/>
  <c r="J246" i="1"/>
  <c r="M250" i="1"/>
  <c r="J250" i="1"/>
  <c r="M254" i="1"/>
  <c r="J254" i="1"/>
  <c r="M258" i="1"/>
  <c r="J258" i="1"/>
  <c r="M262" i="1"/>
  <c r="J262" i="1"/>
  <c r="J206" i="1"/>
  <c r="M206" i="1"/>
  <c r="J208" i="1"/>
  <c r="M208" i="1"/>
  <c r="J210" i="1"/>
  <c r="M210" i="1"/>
  <c r="J212" i="1"/>
  <c r="M212" i="1"/>
  <c r="J214" i="1"/>
  <c r="M214" i="1"/>
  <c r="J216" i="1"/>
  <c r="M216" i="1"/>
  <c r="J218" i="1"/>
  <c r="M218" i="1"/>
  <c r="J220" i="1"/>
  <c r="M220" i="1"/>
  <c r="M222" i="1"/>
  <c r="J222" i="1"/>
  <c r="M224" i="1"/>
  <c r="J224" i="1"/>
  <c r="M226" i="1"/>
  <c r="J226" i="1"/>
  <c r="M228" i="1"/>
  <c r="J228" i="1"/>
  <c r="M230" i="1"/>
  <c r="J230" i="1"/>
  <c r="M232" i="1"/>
  <c r="J232" i="1"/>
  <c r="M234" i="1"/>
  <c r="J234" i="1"/>
  <c r="M237" i="1"/>
  <c r="J237" i="1"/>
  <c r="M241" i="1"/>
  <c r="J241" i="1"/>
  <c r="M245" i="1"/>
  <c r="J245" i="1"/>
  <c r="M249" i="1"/>
  <c r="J249" i="1"/>
  <c r="M253" i="1"/>
  <c r="J253" i="1"/>
  <c r="M257" i="1"/>
  <c r="J257" i="1"/>
  <c r="M261" i="1"/>
  <c r="J261" i="1"/>
  <c r="M12" i="1"/>
  <c r="J12" i="1"/>
  <c r="M14" i="1"/>
  <c r="J14" i="1"/>
  <c r="M18" i="1"/>
  <c r="J18" i="1"/>
  <c r="M20" i="1"/>
  <c r="J20" i="1"/>
  <c r="M24" i="1"/>
  <c r="J24" i="1"/>
  <c r="M26" i="1"/>
  <c r="J26" i="1"/>
  <c r="M30" i="1"/>
  <c r="J30" i="1"/>
  <c r="M32" i="1"/>
  <c r="J32" i="1"/>
  <c r="M36" i="1"/>
  <c r="J36" i="1"/>
  <c r="M38" i="1"/>
  <c r="J38" i="1"/>
  <c r="M42" i="1"/>
  <c r="J42" i="1"/>
  <c r="M44" i="1"/>
  <c r="J44" i="1"/>
  <c r="M46" i="1"/>
  <c r="J46" i="1"/>
  <c r="M50" i="1"/>
  <c r="J50" i="1"/>
  <c r="M52" i="1"/>
  <c r="J52" i="1"/>
  <c r="M56" i="1"/>
  <c r="J56" i="1"/>
  <c r="M58" i="1"/>
  <c r="J58" i="1"/>
  <c r="M62" i="1"/>
  <c r="J62" i="1"/>
  <c r="M70" i="1"/>
  <c r="J70" i="1"/>
  <c r="M74" i="1"/>
  <c r="J74" i="1"/>
  <c r="M78" i="1"/>
  <c r="J78" i="1"/>
  <c r="M86" i="1"/>
  <c r="J86" i="1"/>
  <c r="M90" i="1"/>
  <c r="J90" i="1"/>
  <c r="M94" i="1"/>
  <c r="J94" i="1"/>
  <c r="M102" i="1"/>
  <c r="J102" i="1"/>
  <c r="M106" i="1"/>
  <c r="J106" i="1"/>
  <c r="M110" i="1"/>
  <c r="J110" i="1"/>
  <c r="M65" i="1"/>
  <c r="J65" i="1"/>
  <c r="M69" i="1"/>
  <c r="J69" i="1"/>
  <c r="M73" i="1"/>
  <c r="J73" i="1"/>
  <c r="M81" i="1"/>
  <c r="J81" i="1"/>
  <c r="M85" i="1"/>
  <c r="J85" i="1"/>
  <c r="M93" i="1"/>
  <c r="J93" i="1"/>
  <c r="M97" i="1"/>
  <c r="J97" i="1"/>
  <c r="M109" i="1"/>
  <c r="J109" i="1"/>
  <c r="M114" i="1"/>
  <c r="J114" i="1"/>
  <c r="M13" i="1"/>
  <c r="J13" i="1"/>
  <c r="M15" i="1"/>
  <c r="J15" i="1"/>
  <c r="M17" i="1"/>
  <c r="J17" i="1"/>
  <c r="M19" i="1"/>
  <c r="J19" i="1"/>
  <c r="M21" i="1"/>
  <c r="J21" i="1"/>
  <c r="M23" i="1"/>
  <c r="J23" i="1"/>
  <c r="M25" i="1"/>
  <c r="J25" i="1"/>
  <c r="M27" i="1"/>
  <c r="J27" i="1"/>
  <c r="M29" i="1"/>
  <c r="J29" i="1"/>
  <c r="M31" i="1"/>
  <c r="J31" i="1"/>
  <c r="M33" i="1"/>
  <c r="J33" i="1"/>
  <c r="M35" i="1"/>
  <c r="J35" i="1"/>
  <c r="M37" i="1"/>
  <c r="J37" i="1"/>
  <c r="M39" i="1"/>
  <c r="J39" i="1"/>
  <c r="M41" i="1"/>
  <c r="J41" i="1"/>
  <c r="M43" i="1"/>
  <c r="J43" i="1"/>
  <c r="M45" i="1"/>
  <c r="J45" i="1"/>
  <c r="M47" i="1"/>
  <c r="J47" i="1"/>
  <c r="M49" i="1"/>
  <c r="J49" i="1"/>
  <c r="M51" i="1"/>
  <c r="J51" i="1"/>
  <c r="M53" i="1"/>
  <c r="J53" i="1"/>
  <c r="M55" i="1"/>
  <c r="J55" i="1"/>
  <c r="M57" i="1"/>
  <c r="J57" i="1"/>
  <c r="M60" i="1"/>
  <c r="J60" i="1"/>
  <c r="M64" i="1"/>
  <c r="J64" i="1"/>
  <c r="M68" i="1"/>
  <c r="J68" i="1"/>
  <c r="M72" i="1"/>
  <c r="J72" i="1"/>
  <c r="M76" i="1"/>
  <c r="J76" i="1"/>
  <c r="M80" i="1"/>
  <c r="J80" i="1"/>
  <c r="M84" i="1"/>
  <c r="J84" i="1"/>
  <c r="M88" i="1"/>
  <c r="J88" i="1"/>
  <c r="M92" i="1"/>
  <c r="J92" i="1"/>
  <c r="M96" i="1"/>
  <c r="J96" i="1"/>
  <c r="M100" i="1"/>
  <c r="J100" i="1"/>
  <c r="M104" i="1"/>
  <c r="J104" i="1"/>
  <c r="M108" i="1"/>
  <c r="J108" i="1"/>
  <c r="M59" i="1"/>
  <c r="J59" i="1"/>
  <c r="M63" i="1"/>
  <c r="J63" i="1"/>
  <c r="M67" i="1"/>
  <c r="J67" i="1"/>
  <c r="M71" i="1"/>
  <c r="J71" i="1"/>
  <c r="M75" i="1"/>
  <c r="J75" i="1"/>
  <c r="M79" i="1"/>
  <c r="J79" i="1"/>
  <c r="M83" i="1"/>
  <c r="J83" i="1"/>
  <c r="M87" i="1"/>
  <c r="J87" i="1"/>
  <c r="M91" i="1"/>
  <c r="J91" i="1"/>
  <c r="M95" i="1"/>
  <c r="J95" i="1"/>
  <c r="M99" i="1"/>
  <c r="J99" i="1"/>
  <c r="M103" i="1"/>
  <c r="J103" i="1"/>
  <c r="M107" i="1"/>
  <c r="J107" i="1"/>
  <c r="M111" i="1"/>
  <c r="J111" i="1"/>
  <c r="M113" i="1"/>
  <c r="J113" i="1"/>
  <c r="M115" i="1"/>
  <c r="J115" i="1"/>
  <c r="M117" i="1"/>
  <c r="J117" i="1"/>
  <c r="M119" i="1"/>
  <c r="J119" i="1"/>
  <c r="M121" i="1"/>
  <c r="J121" i="1"/>
  <c r="M123" i="1"/>
  <c r="J123" i="1"/>
  <c r="M125" i="1"/>
  <c r="J125" i="1"/>
  <c r="M127" i="1"/>
  <c r="J127" i="1"/>
  <c r="M129" i="1"/>
  <c r="J129" i="1"/>
  <c r="M131" i="1"/>
  <c r="J131" i="1"/>
  <c r="M133" i="1"/>
  <c r="J133" i="1"/>
  <c r="M135" i="1"/>
  <c r="J135" i="1"/>
  <c r="M137" i="1"/>
  <c r="J137" i="1"/>
  <c r="M139" i="1"/>
  <c r="J139" i="1"/>
  <c r="M141" i="1"/>
  <c r="J141" i="1"/>
  <c r="M143" i="1"/>
  <c r="J143" i="1"/>
  <c r="M145" i="1"/>
  <c r="J145" i="1"/>
  <c r="M147" i="1"/>
  <c r="J147" i="1"/>
  <c r="M149" i="1"/>
  <c r="J149" i="1"/>
  <c r="M151" i="1"/>
  <c r="J151" i="1"/>
  <c r="M153" i="1"/>
  <c r="J153" i="1"/>
  <c r="M155" i="1"/>
  <c r="J155" i="1"/>
  <c r="J157" i="1"/>
  <c r="M157" i="1"/>
  <c r="J159" i="1"/>
  <c r="M159" i="1"/>
  <c r="J161" i="1"/>
  <c r="M161" i="1"/>
  <c r="J163" i="1"/>
  <c r="M163" i="1"/>
  <c r="J165" i="1"/>
  <c r="M165" i="1"/>
  <c r="J167" i="1"/>
  <c r="M167" i="1"/>
  <c r="J169" i="1"/>
  <c r="M169" i="1"/>
  <c r="J171" i="1"/>
  <c r="M171" i="1"/>
  <c r="J173" i="1"/>
  <c r="M173" i="1"/>
  <c r="J175" i="1"/>
  <c r="M175" i="1"/>
  <c r="J177" i="1"/>
  <c r="M177" i="1"/>
  <c r="M179" i="1"/>
  <c r="J179" i="1"/>
  <c r="M181" i="1"/>
  <c r="J181" i="1"/>
  <c r="M183" i="1"/>
  <c r="J183" i="1"/>
  <c r="M185" i="1"/>
  <c r="J185" i="1"/>
  <c r="M187" i="1"/>
  <c r="J187" i="1"/>
  <c r="M189" i="1"/>
  <c r="J189" i="1"/>
  <c r="M191" i="1"/>
  <c r="J191" i="1"/>
  <c r="M193" i="1"/>
  <c r="J193" i="1"/>
  <c r="M195" i="1"/>
  <c r="J195" i="1"/>
  <c r="M197" i="1"/>
  <c r="J197" i="1"/>
  <c r="M199" i="1"/>
  <c r="J199" i="1"/>
  <c r="M201" i="1"/>
  <c r="J201" i="1"/>
  <c r="M203" i="1"/>
  <c r="J203" i="1"/>
  <c r="M236" i="1"/>
  <c r="J236" i="1"/>
  <c r="M240" i="1"/>
  <c r="J240" i="1"/>
  <c r="M244" i="1"/>
  <c r="J244" i="1"/>
  <c r="M248" i="1"/>
  <c r="J248" i="1"/>
  <c r="M252" i="1"/>
  <c r="J252" i="1"/>
  <c r="M256" i="1"/>
  <c r="J256" i="1"/>
  <c r="M260" i="1"/>
  <c r="J260" i="1"/>
  <c r="M205" i="1"/>
  <c r="J205" i="1"/>
  <c r="M207" i="1"/>
  <c r="J207" i="1"/>
  <c r="M209" i="1"/>
  <c r="J209" i="1"/>
  <c r="M211" i="1"/>
  <c r="J211" i="1"/>
  <c r="M213" i="1"/>
  <c r="J213" i="1"/>
  <c r="M215" i="1"/>
  <c r="J215" i="1"/>
  <c r="M217" i="1"/>
  <c r="J217" i="1"/>
  <c r="M219" i="1"/>
  <c r="J219" i="1"/>
  <c r="M221" i="1"/>
  <c r="J221" i="1"/>
  <c r="M223" i="1"/>
  <c r="J223" i="1"/>
  <c r="M225" i="1"/>
  <c r="J225" i="1"/>
  <c r="M227" i="1"/>
  <c r="J227" i="1"/>
  <c r="M229" i="1"/>
  <c r="J229" i="1"/>
  <c r="M231" i="1"/>
  <c r="J231" i="1"/>
  <c r="M233" i="1"/>
  <c r="J233" i="1"/>
  <c r="M235" i="1"/>
  <c r="J235" i="1"/>
  <c r="M239" i="1"/>
  <c r="J239" i="1"/>
  <c r="M243" i="1"/>
  <c r="J243" i="1"/>
  <c r="M247" i="1"/>
  <c r="J247" i="1"/>
  <c r="M251" i="1"/>
  <c r="J251" i="1"/>
  <c r="M255" i="1"/>
  <c r="J255" i="1"/>
  <c r="M259" i="1"/>
  <c r="J259" i="1"/>
  <c r="M263" i="1"/>
  <c r="J263" i="1"/>
  <c r="J8" i="1" l="1"/>
  <c r="J2" i="1" s="1"/>
  <c r="M8" i="1"/>
  <c r="P8" i="1" l="1"/>
  <c r="P2" i="1"/>
  <c r="P11" i="1"/>
  <c r="P3" i="1"/>
  <c r="P4" i="1"/>
</calcChain>
</file>

<file path=xl/sharedStrings.xml><?xml version="1.0" encoding="utf-8"?>
<sst xmlns="http://schemas.openxmlformats.org/spreadsheetml/2006/main" count="101" uniqueCount="59">
  <si>
    <t>Sample Variances</t>
  </si>
  <si>
    <t>Sample Cov</t>
  </si>
  <si>
    <t>Slope estimates</t>
  </si>
  <si>
    <t>R-squared</t>
  </si>
  <si>
    <t>count</t>
  </si>
  <si>
    <t>Sxy/Sxx</t>
  </si>
  <si>
    <t>1-SSR/SST</t>
  </si>
  <si>
    <t>StDevs</t>
  </si>
  <si>
    <t>Sample Corr</t>
  </si>
  <si>
    <t>corr*(Sy/Sy)</t>
  </si>
  <si>
    <t>SSE/SST</t>
  </si>
  <si>
    <t>Intercept estimate</t>
  </si>
  <si>
    <t>VarPred/VarActual</t>
  </si>
  <si>
    <t>Bbar-b1*wbar</t>
  </si>
  <si>
    <t>corr^2</t>
  </si>
  <si>
    <t>Sum Squares</t>
  </si>
  <si>
    <t>Sum</t>
  </si>
  <si>
    <t>SumSqrs</t>
  </si>
  <si>
    <t>MSE</t>
  </si>
  <si>
    <t>Means</t>
  </si>
  <si>
    <t>RMSE</t>
  </si>
  <si>
    <t>SSTs</t>
  </si>
  <si>
    <t>SSEs</t>
  </si>
  <si>
    <t>SSRs</t>
  </si>
  <si>
    <t>Case</t>
  </si>
  <si>
    <t>wgt</t>
  </si>
  <si>
    <t>Brozek</t>
  </si>
  <si>
    <t>wgt-wbar</t>
  </si>
  <si>
    <t>Brozek-Bbar</t>
  </si>
  <si>
    <t>product</t>
  </si>
  <si>
    <t>Pred-muPred</t>
  </si>
  <si>
    <t>Predicteds</t>
  </si>
  <si>
    <t>Residuals</t>
  </si>
  <si>
    <t>SSE+SSR-SST=0?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</si>
  <si>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</si>
  <si>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</si>
  <si>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</si>
  <si>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</si>
  <si>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</si>
  <si>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</si>
  <si>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</si>
  <si>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</si>
  <si>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</si>
  <si>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</si>
  <si>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</si>
  <si>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</si>
  <si>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</si>
  <si>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</si>
  <si>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</si>
  <si>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</si>
  <si>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</si>
  <si>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</si>
  <si>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</si>
  <si>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</si>
  <si>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</si>
  <si>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</si>
  <si>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</si>
  <si>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</si>
  <si>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VarPreds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</si>
</sst>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.00000_);_(* \(#,##0.00000\);_(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43" fontId="0" fillId="2" borderId="2" xfId="1" applyFont="1" applyFill="1" applyBorder="1"/>
    <xf numFmtId="0" fontId="0" fillId="2" borderId="2" xfId="0" applyFill="1" applyBorder="1"/>
    <xf numFmtId="164" fontId="0" fillId="2" borderId="2" xfId="1" applyNumberFormat="1" applyFont="1" applyFill="1" applyBorder="1" applyAlignment="1">
      <alignment horizontal="left" indent="4"/>
    </xf>
    <xf numFmtId="0" fontId="2" fillId="0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3" fontId="0" fillId="0" borderId="0" xfId="1" applyFont="1"/>
    <xf numFmtId="164" fontId="0" fillId="2" borderId="2" xfId="1" applyNumberFormat="1" applyFont="1" applyFill="1" applyBorder="1"/>
    <xf numFmtId="0" fontId="2" fillId="0" borderId="2" xfId="0" applyFont="1" applyFill="1" applyBorder="1" applyAlignment="1">
      <alignment horizontal="center"/>
    </xf>
    <xf numFmtId="165" fontId="0" fillId="2" borderId="2" xfId="1" applyNumberFormat="1" applyFont="1" applyFill="1" applyBorder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3" fontId="0" fillId="0" borderId="2" xfId="0" applyNumberFormat="1" applyBorder="1"/>
    <xf numFmtId="0" fontId="0" fillId="0" borderId="2" xfId="0" applyBorder="1"/>
    <xf numFmtId="43" fontId="0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3" xfId="0" applyFont="1" applyFill="1" applyBorder="1" applyAlignment="1">
      <alignment horizontal="centerContinuous"/>
    </xf>
    <xf numFmtId="0" fontId="0" fillId="0" borderId="0" xfId="0" applyFill="1" applyBorder="1" applyAlignment="1"/>
    <xf numFmtId="166" fontId="0" fillId="0" borderId="0" xfId="1" applyNumberFormat="1" applyFont="1" applyFill="1" applyBorder="1" applyAlignment="1"/>
    <xf numFmtId="0" fontId="0" fillId="0" borderId="4" xfId="0" applyFill="1" applyBorder="1" applyAlignment="1"/>
    <xf numFmtId="0" fontId="3" fillId="0" borderId="3" xfId="0" applyFont="1" applyFill="1" applyBorder="1" applyAlignment="1">
      <alignment horizontal="center"/>
    </xf>
    <xf numFmtId="43" fontId="0" fillId="0" borderId="0" xfId="1" applyFont="1" applyFill="1" applyBorder="1" applyAlignment="1"/>
    <xf numFmtId="43" fontId="0" fillId="0" borderId="4" xfId="1" applyFont="1" applyFill="1" applyBorder="1" applyAlignment="1"/>
    <xf numFmtId="43" fontId="3" fillId="0" borderId="3" xfId="1" applyFont="1" applyFill="1" applyBorder="1" applyAlignment="1">
      <alignment horizontal="center"/>
    </xf>
    <xf numFmtId="164" fontId="0" fillId="0" borderId="0" xfId="1" applyNumberFormat="1" applyFont="1" applyFill="1" applyBorder="1" applyAlignment="1"/>
    <xf numFmtId="164" fontId="0" fillId="0" borderId="4" xfId="1" applyNumberFormat="1" applyFont="1" applyFill="1" applyBorder="1" applyAlignment="1"/>
    <xf numFmtId="0" fontId="2" fillId="0" borderId="0" xfId="0" applyFont="1" applyAlignment="1">
      <alignment horizontal="center"/>
    </xf>
    <xf numFmtId="164" fontId="0" fillId="2" borderId="2" xfId="1" applyNumberFormat="1" applyFont="1" applyFill="1" applyBorder="1" applyAlignment="1">
      <alignment horizontal="right"/>
    </xf>
    <xf numFmtId="164" fontId="0" fillId="4" borderId="2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sheetData>
    <row r="1" spans="1:3" x14ac:dyDescent="0.2">
      <c r="A1" s="36" t="s">
        <v>24</v>
      </c>
      <c r="B1" s="36" t="s">
        <v>25</v>
      </c>
      <c r="C1" s="36" t="s">
        <v>26</v>
      </c>
    </row>
    <row r="2" spans="1:3" x14ac:dyDescent="0.2">
      <c r="A2" s="19">
        <v>1</v>
      </c>
      <c r="B2" s="19">
        <v>154.25</v>
      </c>
      <c r="C2" s="19">
        <v>12.6</v>
      </c>
    </row>
    <row r="3" spans="1:3" x14ac:dyDescent="0.2">
      <c r="A3" s="19">
        <v>2</v>
      </c>
      <c r="B3" s="19">
        <v>173.25</v>
      </c>
      <c r="C3" s="19">
        <v>6.9</v>
      </c>
    </row>
    <row r="4" spans="1:3" x14ac:dyDescent="0.2">
      <c r="A4" s="19">
        <v>3</v>
      </c>
      <c r="B4" s="19">
        <v>154</v>
      </c>
      <c r="C4" s="19">
        <v>24.6</v>
      </c>
    </row>
    <row r="5" spans="1:3" x14ac:dyDescent="0.2">
      <c r="A5" s="19">
        <v>4</v>
      </c>
      <c r="B5" s="19">
        <v>184.75</v>
      </c>
      <c r="C5" s="19">
        <v>10.9</v>
      </c>
    </row>
    <row r="6" spans="1:3" x14ac:dyDescent="0.2">
      <c r="A6" s="19">
        <v>5</v>
      </c>
      <c r="B6" s="19">
        <v>184.25</v>
      </c>
      <c r="C6" s="19">
        <v>27.8</v>
      </c>
    </row>
    <row r="7" spans="1:3" x14ac:dyDescent="0.2">
      <c r="A7" s="19">
        <v>6</v>
      </c>
      <c r="B7" s="19">
        <v>210.25</v>
      </c>
      <c r="C7" s="19">
        <v>20.6</v>
      </c>
    </row>
    <row r="8" spans="1:3" x14ac:dyDescent="0.2">
      <c r="A8" s="19">
        <v>7</v>
      </c>
      <c r="B8" s="19">
        <v>181</v>
      </c>
      <c r="C8" s="19">
        <v>19</v>
      </c>
    </row>
    <row r="9" spans="1:3" x14ac:dyDescent="0.2">
      <c r="A9" s="19">
        <v>8</v>
      </c>
      <c r="B9" s="19">
        <v>176</v>
      </c>
      <c r="C9" s="19">
        <v>12.8</v>
      </c>
    </row>
    <row r="10" spans="1:3" x14ac:dyDescent="0.2">
      <c r="A10" s="19">
        <v>9</v>
      </c>
      <c r="B10" s="19">
        <v>191</v>
      </c>
      <c r="C10" s="19">
        <v>5.0999999999999996</v>
      </c>
    </row>
    <row r="11" spans="1:3" x14ac:dyDescent="0.2">
      <c r="A11" s="19">
        <v>10</v>
      </c>
      <c r="B11" s="19">
        <v>198.25</v>
      </c>
      <c r="C11" s="19">
        <v>12</v>
      </c>
    </row>
    <row r="12" spans="1:3" x14ac:dyDescent="0.2">
      <c r="A12" s="19">
        <v>11</v>
      </c>
      <c r="B12" s="19">
        <v>186.25</v>
      </c>
      <c r="C12" s="19">
        <v>7.5</v>
      </c>
    </row>
    <row r="13" spans="1:3" x14ac:dyDescent="0.2">
      <c r="A13" s="19">
        <v>12</v>
      </c>
      <c r="B13" s="19">
        <v>216</v>
      </c>
      <c r="C13" s="19">
        <v>8.5</v>
      </c>
    </row>
    <row r="14" spans="1:3" x14ac:dyDescent="0.2">
      <c r="A14" s="19">
        <v>13</v>
      </c>
      <c r="B14" s="19">
        <v>180.5</v>
      </c>
      <c r="C14" s="19">
        <v>20.5</v>
      </c>
    </row>
    <row r="15" spans="1:3" x14ac:dyDescent="0.2">
      <c r="A15" s="19">
        <v>14</v>
      </c>
      <c r="B15" s="19">
        <v>205.25</v>
      </c>
      <c r="C15" s="19">
        <v>20.8</v>
      </c>
    </row>
    <row r="16" spans="1:3" x14ac:dyDescent="0.2">
      <c r="A16" s="19">
        <v>15</v>
      </c>
      <c r="B16" s="19">
        <v>187.75</v>
      </c>
      <c r="C16" s="19">
        <v>21.7</v>
      </c>
    </row>
    <row r="17" spans="1:3" x14ac:dyDescent="0.2">
      <c r="A17" s="19">
        <v>16</v>
      </c>
      <c r="B17" s="19">
        <v>162.75</v>
      </c>
      <c r="C17" s="19">
        <v>20.5</v>
      </c>
    </row>
    <row r="18" spans="1:3" x14ac:dyDescent="0.2">
      <c r="A18" s="19">
        <v>17</v>
      </c>
      <c r="B18" s="19">
        <v>195.75</v>
      </c>
      <c r="C18" s="19">
        <v>28.1</v>
      </c>
    </row>
    <row r="19" spans="1:3" x14ac:dyDescent="0.2">
      <c r="A19" s="19">
        <v>18</v>
      </c>
      <c r="B19" s="19">
        <v>209.25</v>
      </c>
      <c r="C19" s="19">
        <v>22.4</v>
      </c>
    </row>
    <row r="20" spans="1:3" x14ac:dyDescent="0.2">
      <c r="A20" s="19">
        <v>19</v>
      </c>
      <c r="B20" s="19">
        <v>183.75</v>
      </c>
      <c r="C20" s="19">
        <v>16.100000000000001</v>
      </c>
    </row>
    <row r="21" spans="1:3" x14ac:dyDescent="0.2">
      <c r="A21" s="19">
        <v>20</v>
      </c>
      <c r="B21" s="19">
        <v>211.75</v>
      </c>
      <c r="C21" s="19">
        <v>16.5</v>
      </c>
    </row>
    <row r="22" spans="1:3" x14ac:dyDescent="0.2">
      <c r="A22" s="19">
        <v>21</v>
      </c>
      <c r="B22" s="19">
        <v>179</v>
      </c>
      <c r="C22" s="19">
        <v>19</v>
      </c>
    </row>
    <row r="23" spans="1:3" x14ac:dyDescent="0.2">
      <c r="A23" s="19">
        <v>22</v>
      </c>
      <c r="B23" s="19">
        <v>200.5</v>
      </c>
      <c r="C23" s="19">
        <v>15.3</v>
      </c>
    </row>
    <row r="24" spans="1:3" x14ac:dyDescent="0.2">
      <c r="A24" s="19">
        <v>23</v>
      </c>
      <c r="B24" s="19">
        <v>140.25</v>
      </c>
      <c r="C24" s="19">
        <v>15.7</v>
      </c>
    </row>
    <row r="25" spans="1:3" x14ac:dyDescent="0.2">
      <c r="A25" s="19">
        <v>24</v>
      </c>
      <c r="B25" s="19">
        <v>148.75</v>
      </c>
      <c r="C25" s="19">
        <v>17.600000000000001</v>
      </c>
    </row>
    <row r="26" spans="1:3" x14ac:dyDescent="0.2">
      <c r="A26" s="19">
        <v>25</v>
      </c>
      <c r="B26" s="19">
        <v>151.25</v>
      </c>
      <c r="C26" s="19">
        <v>14.2</v>
      </c>
    </row>
    <row r="27" spans="1:3" x14ac:dyDescent="0.2">
      <c r="A27" s="19">
        <v>26</v>
      </c>
      <c r="B27" s="19">
        <v>159.25</v>
      </c>
      <c r="C27" s="19">
        <v>4.5999999999999996</v>
      </c>
    </row>
    <row r="28" spans="1:3" x14ac:dyDescent="0.2">
      <c r="A28" s="19">
        <v>27</v>
      </c>
      <c r="B28" s="19">
        <v>131.5</v>
      </c>
      <c r="C28" s="19">
        <v>8.5</v>
      </c>
    </row>
    <row r="29" spans="1:3" x14ac:dyDescent="0.2">
      <c r="A29" s="19">
        <v>28</v>
      </c>
      <c r="B29" s="19">
        <v>148</v>
      </c>
      <c r="C29" s="19">
        <v>22.4</v>
      </c>
    </row>
    <row r="30" spans="1:3" x14ac:dyDescent="0.2">
      <c r="A30" s="19">
        <v>29</v>
      </c>
      <c r="B30" s="19">
        <v>133.25</v>
      </c>
      <c r="C30" s="19">
        <v>4.7</v>
      </c>
    </row>
    <row r="31" spans="1:3" x14ac:dyDescent="0.2">
      <c r="A31" s="19">
        <v>30</v>
      </c>
      <c r="B31" s="19">
        <v>160.75</v>
      </c>
      <c r="C31" s="19">
        <v>9.4</v>
      </c>
    </row>
    <row r="32" spans="1:3" x14ac:dyDescent="0.2">
      <c r="A32" s="19">
        <v>31</v>
      </c>
      <c r="B32" s="19">
        <v>182</v>
      </c>
      <c r="C32" s="19">
        <v>12.3</v>
      </c>
    </row>
    <row r="33" spans="1:3" x14ac:dyDescent="0.2">
      <c r="A33" s="19">
        <v>32</v>
      </c>
      <c r="B33" s="19">
        <v>160.25</v>
      </c>
      <c r="C33" s="19">
        <v>6.5</v>
      </c>
    </row>
    <row r="34" spans="1:3" x14ac:dyDescent="0.2">
      <c r="A34" s="19">
        <v>33</v>
      </c>
      <c r="B34" s="19">
        <v>168</v>
      </c>
      <c r="C34" s="19">
        <v>13.4</v>
      </c>
    </row>
    <row r="35" spans="1:3" x14ac:dyDescent="0.2">
      <c r="A35" s="19">
        <v>34</v>
      </c>
      <c r="B35" s="19">
        <v>218.5</v>
      </c>
      <c r="C35" s="19">
        <v>20.9</v>
      </c>
    </row>
    <row r="36" spans="1:3" x14ac:dyDescent="0.2">
      <c r="A36" s="19">
        <v>35</v>
      </c>
      <c r="B36" s="19">
        <v>247.25</v>
      </c>
      <c r="C36" s="19">
        <v>31.1</v>
      </c>
    </row>
    <row r="37" spans="1:3" x14ac:dyDescent="0.2">
      <c r="A37" s="19">
        <v>36</v>
      </c>
      <c r="B37" s="19">
        <v>191.75</v>
      </c>
      <c r="C37" s="19">
        <v>38.200000000000003</v>
      </c>
    </row>
    <row r="38" spans="1:3" x14ac:dyDescent="0.2">
      <c r="A38" s="19">
        <v>37</v>
      </c>
      <c r="B38" s="19">
        <v>202.25</v>
      </c>
      <c r="C38" s="19">
        <v>23.6</v>
      </c>
    </row>
    <row r="39" spans="1:3" x14ac:dyDescent="0.2">
      <c r="A39" s="19">
        <v>38</v>
      </c>
      <c r="B39" s="19">
        <v>196.75</v>
      </c>
      <c r="C39" s="19">
        <v>27.5</v>
      </c>
    </row>
    <row r="40" spans="1:3" x14ac:dyDescent="0.2">
      <c r="A40" s="19">
        <v>39</v>
      </c>
      <c r="B40" s="19">
        <v>363.15</v>
      </c>
      <c r="C40" s="19">
        <v>33.799999999999997</v>
      </c>
    </row>
    <row r="41" spans="1:3" x14ac:dyDescent="0.2">
      <c r="A41" s="19">
        <v>40</v>
      </c>
      <c r="B41" s="19">
        <v>203</v>
      </c>
      <c r="C41" s="19">
        <v>31.3</v>
      </c>
    </row>
    <row r="42" spans="1:3" x14ac:dyDescent="0.2">
      <c r="A42" s="19">
        <v>41</v>
      </c>
      <c r="B42" s="19">
        <v>262.75</v>
      </c>
      <c r="C42" s="19">
        <v>33.1</v>
      </c>
    </row>
    <row r="43" spans="1:3" x14ac:dyDescent="0.2">
      <c r="A43" s="19">
        <v>42</v>
      </c>
      <c r="B43" s="19">
        <v>205</v>
      </c>
      <c r="C43" s="19">
        <v>31.7</v>
      </c>
    </row>
    <row r="44" spans="1:3" x14ac:dyDescent="0.2">
      <c r="A44" s="19">
        <v>43</v>
      </c>
      <c r="B44" s="19">
        <v>217</v>
      </c>
      <c r="C44" s="19">
        <v>30.4</v>
      </c>
    </row>
    <row r="45" spans="1:3" x14ac:dyDescent="0.2">
      <c r="A45" s="19">
        <v>44</v>
      </c>
      <c r="B45" s="19">
        <v>212</v>
      </c>
      <c r="C45" s="19">
        <v>30.8</v>
      </c>
    </row>
    <row r="46" spans="1:3" x14ac:dyDescent="0.2">
      <c r="A46" s="19">
        <v>45</v>
      </c>
      <c r="B46" s="19">
        <v>125.25</v>
      </c>
      <c r="C46" s="19">
        <v>8.4</v>
      </c>
    </row>
    <row r="47" spans="1:3" x14ac:dyDescent="0.2">
      <c r="A47" s="19">
        <v>46</v>
      </c>
      <c r="B47" s="19">
        <v>164.25</v>
      </c>
      <c r="C47" s="19">
        <v>14.1</v>
      </c>
    </row>
    <row r="48" spans="1:3" x14ac:dyDescent="0.2">
      <c r="A48" s="19">
        <v>47</v>
      </c>
      <c r="B48" s="19">
        <v>133.5</v>
      </c>
      <c r="C48" s="19">
        <v>11.2</v>
      </c>
    </row>
    <row r="49" spans="1:3" x14ac:dyDescent="0.2">
      <c r="A49" s="19">
        <v>48</v>
      </c>
      <c r="B49" s="19">
        <v>148.5</v>
      </c>
      <c r="C49" s="19">
        <v>6.4</v>
      </c>
    </row>
    <row r="50" spans="1:3" x14ac:dyDescent="0.2">
      <c r="A50" s="19">
        <v>49</v>
      </c>
      <c r="B50" s="19">
        <v>135.75</v>
      </c>
      <c r="C50" s="19">
        <v>13.4</v>
      </c>
    </row>
    <row r="51" spans="1:3" x14ac:dyDescent="0.2">
      <c r="A51" s="19">
        <v>50</v>
      </c>
      <c r="B51" s="19">
        <v>127.5</v>
      </c>
      <c r="C51" s="19">
        <v>5</v>
      </c>
    </row>
    <row r="52" spans="1:3" x14ac:dyDescent="0.2">
      <c r="A52" s="19">
        <v>51</v>
      </c>
      <c r="B52" s="19">
        <v>158.25</v>
      </c>
      <c r="C52" s="19">
        <v>10.7</v>
      </c>
    </row>
    <row r="53" spans="1:3" x14ac:dyDescent="0.2">
      <c r="A53" s="19">
        <v>52</v>
      </c>
      <c r="B53" s="19">
        <v>139.25</v>
      </c>
      <c r="C53" s="19">
        <v>7.4</v>
      </c>
    </row>
    <row r="54" spans="1:3" x14ac:dyDescent="0.2">
      <c r="A54" s="19">
        <v>53</v>
      </c>
      <c r="B54" s="19">
        <v>137.25</v>
      </c>
      <c r="C54" s="19">
        <v>8.6999999999999993</v>
      </c>
    </row>
    <row r="55" spans="1:3" x14ac:dyDescent="0.2">
      <c r="A55" s="19">
        <v>54</v>
      </c>
      <c r="B55" s="19">
        <v>152.75</v>
      </c>
      <c r="C55" s="19">
        <v>7.1</v>
      </c>
    </row>
    <row r="56" spans="1:3" x14ac:dyDescent="0.2">
      <c r="A56" s="19">
        <v>55</v>
      </c>
      <c r="B56" s="19">
        <v>136.25</v>
      </c>
      <c r="C56" s="19">
        <v>4.9000000000000004</v>
      </c>
    </row>
    <row r="57" spans="1:3" x14ac:dyDescent="0.2">
      <c r="A57" s="19">
        <v>56</v>
      </c>
      <c r="B57" s="19">
        <v>198</v>
      </c>
      <c r="C57" s="19">
        <v>22.2</v>
      </c>
    </row>
    <row r="58" spans="1:3" x14ac:dyDescent="0.2">
      <c r="A58" s="19">
        <v>57</v>
      </c>
      <c r="B58" s="19">
        <v>181.5</v>
      </c>
      <c r="C58" s="19">
        <v>20.100000000000001</v>
      </c>
    </row>
    <row r="59" spans="1:3" x14ac:dyDescent="0.2">
      <c r="A59" s="19">
        <v>58</v>
      </c>
      <c r="B59" s="19">
        <v>201.25</v>
      </c>
      <c r="C59" s="19">
        <v>27.1</v>
      </c>
    </row>
    <row r="60" spans="1:3" x14ac:dyDescent="0.2">
      <c r="A60" s="19">
        <v>59</v>
      </c>
      <c r="B60" s="19">
        <v>202.5</v>
      </c>
      <c r="C60" s="19">
        <v>30.4</v>
      </c>
    </row>
    <row r="61" spans="1:3" x14ac:dyDescent="0.2">
      <c r="A61" s="19">
        <v>60</v>
      </c>
      <c r="B61" s="19">
        <v>179.75</v>
      </c>
      <c r="C61" s="19">
        <v>24</v>
      </c>
    </row>
    <row r="62" spans="1:3" x14ac:dyDescent="0.2">
      <c r="A62" s="19">
        <v>61</v>
      </c>
      <c r="B62" s="19">
        <v>216</v>
      </c>
      <c r="C62" s="19">
        <v>25.4</v>
      </c>
    </row>
    <row r="63" spans="1:3" x14ac:dyDescent="0.2">
      <c r="A63" s="19">
        <v>62</v>
      </c>
      <c r="B63" s="19">
        <v>178.75</v>
      </c>
      <c r="C63" s="19">
        <v>28.8</v>
      </c>
    </row>
    <row r="64" spans="1:3" x14ac:dyDescent="0.2">
      <c r="A64" s="19">
        <v>63</v>
      </c>
      <c r="B64" s="19">
        <v>193.25</v>
      </c>
      <c r="C64" s="19">
        <v>29.6</v>
      </c>
    </row>
    <row r="65" spans="1:3" x14ac:dyDescent="0.2">
      <c r="A65" s="19">
        <v>64</v>
      </c>
      <c r="B65" s="19">
        <v>178</v>
      </c>
      <c r="C65" s="19">
        <v>25.1</v>
      </c>
    </row>
    <row r="66" spans="1:3" x14ac:dyDescent="0.2">
      <c r="A66" s="19">
        <v>65</v>
      </c>
      <c r="B66" s="19">
        <v>205.5</v>
      </c>
      <c r="C66" s="19">
        <v>31</v>
      </c>
    </row>
    <row r="67" spans="1:3" x14ac:dyDescent="0.2">
      <c r="A67" s="19">
        <v>66</v>
      </c>
      <c r="B67" s="19">
        <v>183.5</v>
      </c>
      <c r="C67" s="19">
        <v>28.9</v>
      </c>
    </row>
    <row r="68" spans="1:3" x14ac:dyDescent="0.2">
      <c r="A68" s="19">
        <v>67</v>
      </c>
      <c r="B68" s="19">
        <v>151.5</v>
      </c>
      <c r="C68" s="19">
        <v>21.1</v>
      </c>
    </row>
    <row r="69" spans="1:3" x14ac:dyDescent="0.2">
      <c r="A69" s="19">
        <v>68</v>
      </c>
      <c r="B69" s="19">
        <v>154.75</v>
      </c>
      <c r="C69" s="19">
        <v>14</v>
      </c>
    </row>
    <row r="70" spans="1:3" x14ac:dyDescent="0.2">
      <c r="A70" s="19">
        <v>69</v>
      </c>
      <c r="B70" s="19">
        <v>155.25</v>
      </c>
      <c r="C70" s="19">
        <v>7.1</v>
      </c>
    </row>
    <row r="71" spans="1:3" x14ac:dyDescent="0.2">
      <c r="A71" s="19">
        <v>70</v>
      </c>
      <c r="B71" s="19">
        <v>156.75</v>
      </c>
      <c r="C71" s="19">
        <v>13.2</v>
      </c>
    </row>
    <row r="72" spans="1:3" x14ac:dyDescent="0.2">
      <c r="A72" s="19">
        <v>71</v>
      </c>
      <c r="B72" s="19">
        <v>167.5</v>
      </c>
      <c r="C72" s="19">
        <v>23.7</v>
      </c>
    </row>
    <row r="73" spans="1:3" x14ac:dyDescent="0.2">
      <c r="A73" s="19">
        <v>72</v>
      </c>
      <c r="B73" s="19">
        <v>146.75</v>
      </c>
      <c r="C73" s="19">
        <v>9.4</v>
      </c>
    </row>
    <row r="74" spans="1:3" x14ac:dyDescent="0.2">
      <c r="A74" s="19">
        <v>73</v>
      </c>
      <c r="B74" s="19">
        <v>160.75</v>
      </c>
      <c r="C74" s="19">
        <v>9.1</v>
      </c>
    </row>
    <row r="75" spans="1:3" x14ac:dyDescent="0.2">
      <c r="A75" s="19">
        <v>74</v>
      </c>
      <c r="B75" s="19">
        <v>125</v>
      </c>
      <c r="C75" s="19">
        <v>13.7</v>
      </c>
    </row>
    <row r="76" spans="1:3" x14ac:dyDescent="0.2">
      <c r="A76" s="19">
        <v>75</v>
      </c>
      <c r="B76" s="19">
        <v>143</v>
      </c>
      <c r="C76" s="19">
        <v>12</v>
      </c>
    </row>
    <row r="77" spans="1:3" x14ac:dyDescent="0.2">
      <c r="A77" s="19">
        <v>76</v>
      </c>
      <c r="B77" s="19">
        <v>148.25</v>
      </c>
      <c r="C77" s="19">
        <v>18.3</v>
      </c>
    </row>
    <row r="78" spans="1:3" x14ac:dyDescent="0.2">
      <c r="A78" s="19">
        <v>77</v>
      </c>
      <c r="B78" s="19">
        <v>162.5</v>
      </c>
      <c r="C78" s="19">
        <v>9.1999999999999993</v>
      </c>
    </row>
    <row r="79" spans="1:3" x14ac:dyDescent="0.2">
      <c r="A79" s="19">
        <v>78</v>
      </c>
      <c r="B79" s="19">
        <v>177.75</v>
      </c>
      <c r="C79" s="19">
        <v>21.7</v>
      </c>
    </row>
    <row r="80" spans="1:3" x14ac:dyDescent="0.2">
      <c r="A80" s="19">
        <v>79</v>
      </c>
      <c r="B80" s="19">
        <v>161.25</v>
      </c>
      <c r="C80" s="19">
        <v>21.1</v>
      </c>
    </row>
    <row r="81" spans="1:3" x14ac:dyDescent="0.2">
      <c r="A81" s="19">
        <v>80</v>
      </c>
      <c r="B81" s="19">
        <v>171.25</v>
      </c>
      <c r="C81" s="19">
        <v>18.600000000000001</v>
      </c>
    </row>
    <row r="82" spans="1:3" x14ac:dyDescent="0.2">
      <c r="A82" s="19">
        <v>81</v>
      </c>
      <c r="B82" s="19">
        <v>163.75</v>
      </c>
      <c r="C82" s="19">
        <v>30.2</v>
      </c>
    </row>
    <row r="83" spans="1:3" x14ac:dyDescent="0.2">
      <c r="A83" s="19">
        <v>82</v>
      </c>
      <c r="B83" s="19">
        <v>150.25</v>
      </c>
      <c r="C83" s="19">
        <v>26</v>
      </c>
    </row>
    <row r="84" spans="1:3" x14ac:dyDescent="0.2">
      <c r="A84" s="19">
        <v>83</v>
      </c>
      <c r="B84" s="19">
        <v>190.25</v>
      </c>
      <c r="C84" s="19">
        <v>18.2</v>
      </c>
    </row>
    <row r="85" spans="1:3" x14ac:dyDescent="0.2">
      <c r="A85" s="19">
        <v>84</v>
      </c>
      <c r="B85" s="19">
        <v>170.75</v>
      </c>
      <c r="C85" s="19">
        <v>26.2</v>
      </c>
    </row>
    <row r="86" spans="1:3" x14ac:dyDescent="0.2">
      <c r="A86" s="19">
        <v>85</v>
      </c>
      <c r="B86" s="19">
        <v>168</v>
      </c>
      <c r="C86" s="19">
        <v>26.1</v>
      </c>
    </row>
    <row r="87" spans="1:3" x14ac:dyDescent="0.2">
      <c r="A87" s="19">
        <v>86</v>
      </c>
      <c r="B87" s="19">
        <v>167</v>
      </c>
      <c r="C87" s="19">
        <v>25.8</v>
      </c>
    </row>
    <row r="88" spans="1:3" x14ac:dyDescent="0.2">
      <c r="A88" s="19">
        <v>87</v>
      </c>
      <c r="B88" s="19">
        <v>157.75</v>
      </c>
      <c r="C88" s="19">
        <v>15</v>
      </c>
    </row>
    <row r="89" spans="1:3" x14ac:dyDescent="0.2">
      <c r="A89" s="19">
        <v>88</v>
      </c>
      <c r="B89" s="19">
        <v>160</v>
      </c>
      <c r="C89" s="19">
        <v>22.6</v>
      </c>
    </row>
    <row r="90" spans="1:3" x14ac:dyDescent="0.2">
      <c r="A90" s="19">
        <v>89</v>
      </c>
      <c r="B90" s="19">
        <v>176.75</v>
      </c>
      <c r="C90" s="19">
        <v>8.8000000000000007</v>
      </c>
    </row>
    <row r="91" spans="1:3" x14ac:dyDescent="0.2">
      <c r="A91" s="19">
        <v>90</v>
      </c>
      <c r="B91" s="19">
        <v>176</v>
      </c>
      <c r="C91" s="19">
        <v>14.3</v>
      </c>
    </row>
    <row r="92" spans="1:3" x14ac:dyDescent="0.2">
      <c r="A92" s="19">
        <v>91</v>
      </c>
      <c r="B92" s="19">
        <v>177</v>
      </c>
      <c r="C92" s="19">
        <v>20.2</v>
      </c>
    </row>
    <row r="93" spans="1:3" x14ac:dyDescent="0.2">
      <c r="A93" s="19">
        <v>92</v>
      </c>
      <c r="B93" s="19">
        <v>179.75</v>
      </c>
      <c r="C93" s="19">
        <v>18.100000000000001</v>
      </c>
    </row>
    <row r="94" spans="1:3" x14ac:dyDescent="0.2">
      <c r="A94" s="19">
        <v>93</v>
      </c>
      <c r="B94" s="19">
        <v>165.25</v>
      </c>
      <c r="C94" s="19">
        <v>9.1999999999999993</v>
      </c>
    </row>
    <row r="95" spans="1:3" x14ac:dyDescent="0.2">
      <c r="A95" s="19">
        <v>94</v>
      </c>
      <c r="B95" s="19">
        <v>192.5</v>
      </c>
      <c r="C95" s="19">
        <v>24.2</v>
      </c>
    </row>
    <row r="96" spans="1:3" x14ac:dyDescent="0.2">
      <c r="A96" s="19">
        <v>95</v>
      </c>
      <c r="B96" s="19">
        <v>184.25</v>
      </c>
      <c r="C96" s="19">
        <v>9.6</v>
      </c>
    </row>
    <row r="97" spans="1:3" x14ac:dyDescent="0.2">
      <c r="A97" s="19">
        <v>96</v>
      </c>
      <c r="B97" s="19">
        <v>224.5</v>
      </c>
      <c r="C97" s="19">
        <v>17.3</v>
      </c>
    </row>
    <row r="98" spans="1:3" x14ac:dyDescent="0.2">
      <c r="A98" s="19">
        <v>97</v>
      </c>
      <c r="B98" s="19">
        <v>188.75</v>
      </c>
      <c r="C98" s="19">
        <v>10.1</v>
      </c>
    </row>
    <row r="99" spans="1:3" x14ac:dyDescent="0.2">
      <c r="A99" s="19">
        <v>98</v>
      </c>
      <c r="B99" s="19">
        <v>162.5</v>
      </c>
      <c r="C99" s="19">
        <v>11.1</v>
      </c>
    </row>
    <row r="100" spans="1:3" x14ac:dyDescent="0.2">
      <c r="A100" s="19">
        <v>99</v>
      </c>
      <c r="B100" s="19">
        <v>156.5</v>
      </c>
      <c r="C100" s="19">
        <v>17.7</v>
      </c>
    </row>
    <row r="101" spans="1:3" x14ac:dyDescent="0.2">
      <c r="A101" s="19">
        <v>100</v>
      </c>
      <c r="B101" s="19">
        <v>197</v>
      </c>
      <c r="C101" s="19">
        <v>21.7</v>
      </c>
    </row>
    <row r="102" spans="1:3" x14ac:dyDescent="0.2">
      <c r="A102" s="19">
        <v>101</v>
      </c>
      <c r="B102" s="19">
        <v>198.5</v>
      </c>
      <c r="C102" s="19">
        <v>20.8</v>
      </c>
    </row>
    <row r="103" spans="1:3" x14ac:dyDescent="0.2">
      <c r="A103" s="19">
        <v>102</v>
      </c>
      <c r="B103" s="19">
        <v>173.75</v>
      </c>
      <c r="C103" s="19">
        <v>20.100000000000001</v>
      </c>
    </row>
    <row r="104" spans="1:3" x14ac:dyDescent="0.2">
      <c r="A104" s="19">
        <v>103</v>
      </c>
      <c r="B104" s="19">
        <v>172.75</v>
      </c>
      <c r="C104" s="19">
        <v>19.8</v>
      </c>
    </row>
    <row r="105" spans="1:3" x14ac:dyDescent="0.2">
      <c r="A105" s="19">
        <v>104</v>
      </c>
      <c r="B105" s="19">
        <v>196.75</v>
      </c>
      <c r="C105" s="19">
        <v>21.9</v>
      </c>
    </row>
    <row r="106" spans="1:3" x14ac:dyDescent="0.2">
      <c r="A106" s="19">
        <v>105</v>
      </c>
      <c r="B106" s="19">
        <v>177</v>
      </c>
      <c r="C106" s="19">
        <v>24.7</v>
      </c>
    </row>
    <row r="107" spans="1:3" x14ac:dyDescent="0.2">
      <c r="A107" s="19">
        <v>106</v>
      </c>
      <c r="B107" s="19">
        <v>165.5</v>
      </c>
      <c r="C107" s="19">
        <v>17.8</v>
      </c>
    </row>
    <row r="108" spans="1:3" x14ac:dyDescent="0.2">
      <c r="A108" s="19">
        <v>107</v>
      </c>
      <c r="B108" s="19">
        <v>200.25</v>
      </c>
      <c r="C108" s="19">
        <v>19.100000000000001</v>
      </c>
    </row>
    <row r="109" spans="1:3" x14ac:dyDescent="0.2">
      <c r="A109" s="19">
        <v>108</v>
      </c>
      <c r="B109" s="19">
        <v>203.25</v>
      </c>
      <c r="C109" s="19">
        <v>18.2</v>
      </c>
    </row>
    <row r="110" spans="1:3" x14ac:dyDescent="0.2">
      <c r="A110" s="19">
        <v>109</v>
      </c>
      <c r="B110" s="19">
        <v>194</v>
      </c>
      <c r="C110" s="19">
        <v>17.2</v>
      </c>
    </row>
    <row r="111" spans="1:3" x14ac:dyDescent="0.2">
      <c r="A111" s="19">
        <v>110</v>
      </c>
      <c r="B111" s="19">
        <v>168.5</v>
      </c>
      <c r="C111" s="19">
        <v>21</v>
      </c>
    </row>
    <row r="112" spans="1:3" x14ac:dyDescent="0.2">
      <c r="A112" s="19">
        <v>111</v>
      </c>
      <c r="B112" s="19">
        <v>170.75</v>
      </c>
      <c r="C112" s="19">
        <v>19.5</v>
      </c>
    </row>
    <row r="113" spans="1:3" x14ac:dyDescent="0.2">
      <c r="A113" s="19">
        <v>112</v>
      </c>
      <c r="B113" s="19">
        <v>183.25</v>
      </c>
      <c r="C113" s="19">
        <v>27.1</v>
      </c>
    </row>
    <row r="114" spans="1:3" x14ac:dyDescent="0.2">
      <c r="A114" s="19">
        <v>113</v>
      </c>
      <c r="B114" s="19">
        <v>178.25</v>
      </c>
      <c r="C114" s="19">
        <v>21.6</v>
      </c>
    </row>
    <row r="115" spans="1:3" x14ac:dyDescent="0.2">
      <c r="A115" s="19">
        <v>114</v>
      </c>
      <c r="B115" s="19">
        <v>163</v>
      </c>
      <c r="C115" s="19">
        <v>20.9</v>
      </c>
    </row>
    <row r="116" spans="1:3" x14ac:dyDescent="0.2">
      <c r="A116" s="19">
        <v>115</v>
      </c>
      <c r="B116" s="19">
        <v>175.25</v>
      </c>
      <c r="C116" s="19">
        <v>25.9</v>
      </c>
    </row>
    <row r="117" spans="1:3" x14ac:dyDescent="0.2">
      <c r="A117" s="19">
        <v>116</v>
      </c>
      <c r="B117" s="19">
        <v>158</v>
      </c>
      <c r="C117" s="19">
        <v>16.7</v>
      </c>
    </row>
    <row r="118" spans="1:3" x14ac:dyDescent="0.2">
      <c r="A118" s="19">
        <v>117</v>
      </c>
      <c r="B118" s="19">
        <v>177.25</v>
      </c>
      <c r="C118" s="19">
        <v>19.8</v>
      </c>
    </row>
    <row r="119" spans="1:3" x14ac:dyDescent="0.2">
      <c r="A119" s="19">
        <v>118</v>
      </c>
      <c r="B119" s="19">
        <v>179</v>
      </c>
      <c r="C119" s="19">
        <v>14.1</v>
      </c>
    </row>
    <row r="120" spans="1:3" x14ac:dyDescent="0.2">
      <c r="A120" s="19">
        <v>119</v>
      </c>
      <c r="B120" s="19">
        <v>191</v>
      </c>
      <c r="C120" s="19">
        <v>25.1</v>
      </c>
    </row>
    <row r="121" spans="1:3" x14ac:dyDescent="0.2">
      <c r="A121" s="19">
        <v>120</v>
      </c>
      <c r="B121" s="19">
        <v>187.5</v>
      </c>
      <c r="C121" s="19">
        <v>17.899999999999999</v>
      </c>
    </row>
    <row r="122" spans="1:3" x14ac:dyDescent="0.2">
      <c r="A122" s="19">
        <v>121</v>
      </c>
      <c r="B122" s="19">
        <v>206.5</v>
      </c>
      <c r="C122" s="19">
        <v>27</v>
      </c>
    </row>
    <row r="123" spans="1:3" x14ac:dyDescent="0.2">
      <c r="A123" s="19">
        <v>122</v>
      </c>
      <c r="B123" s="19">
        <v>185.25</v>
      </c>
      <c r="C123" s="19">
        <v>24.6</v>
      </c>
    </row>
    <row r="124" spans="1:3" x14ac:dyDescent="0.2">
      <c r="A124" s="19">
        <v>123</v>
      </c>
      <c r="B124" s="19">
        <v>160.25</v>
      </c>
      <c r="C124" s="19">
        <v>14.8</v>
      </c>
    </row>
    <row r="125" spans="1:3" x14ac:dyDescent="0.2">
      <c r="A125" s="19">
        <v>124</v>
      </c>
      <c r="B125" s="19">
        <v>151.5</v>
      </c>
      <c r="C125" s="19">
        <v>16</v>
      </c>
    </row>
    <row r="126" spans="1:3" x14ac:dyDescent="0.2">
      <c r="A126" s="19">
        <v>125</v>
      </c>
      <c r="B126" s="19">
        <v>161</v>
      </c>
      <c r="C126" s="19">
        <v>14</v>
      </c>
    </row>
    <row r="127" spans="1:3" x14ac:dyDescent="0.2">
      <c r="A127" s="19">
        <v>126</v>
      </c>
      <c r="B127" s="19">
        <v>167</v>
      </c>
      <c r="C127" s="19">
        <v>17.399999999999999</v>
      </c>
    </row>
    <row r="128" spans="1:3" x14ac:dyDescent="0.2">
      <c r="A128" s="19">
        <v>127</v>
      </c>
      <c r="B128" s="19">
        <v>177.5</v>
      </c>
      <c r="C128" s="19">
        <v>26.4</v>
      </c>
    </row>
    <row r="129" spans="1:3" x14ac:dyDescent="0.2">
      <c r="A129" s="19">
        <v>128</v>
      </c>
      <c r="B129" s="19">
        <v>152.25</v>
      </c>
      <c r="C129" s="19">
        <v>17.399999999999999</v>
      </c>
    </row>
    <row r="130" spans="1:3" x14ac:dyDescent="0.2">
      <c r="A130" s="19">
        <v>129</v>
      </c>
      <c r="B130" s="19">
        <v>192.25</v>
      </c>
      <c r="C130" s="19">
        <v>20.399999999999999</v>
      </c>
    </row>
    <row r="131" spans="1:3" x14ac:dyDescent="0.2">
      <c r="A131" s="19">
        <v>130</v>
      </c>
      <c r="B131" s="19">
        <v>165.25</v>
      </c>
      <c r="C131" s="19">
        <v>15</v>
      </c>
    </row>
    <row r="132" spans="1:3" x14ac:dyDescent="0.2">
      <c r="A132" s="19">
        <v>131</v>
      </c>
      <c r="B132" s="19">
        <v>171.75</v>
      </c>
      <c r="C132" s="19">
        <v>18</v>
      </c>
    </row>
    <row r="133" spans="1:3" x14ac:dyDescent="0.2">
      <c r="A133" s="19">
        <v>132</v>
      </c>
      <c r="B133" s="19">
        <v>171.25</v>
      </c>
      <c r="C133" s="19">
        <v>22.2</v>
      </c>
    </row>
    <row r="134" spans="1:3" x14ac:dyDescent="0.2">
      <c r="A134" s="19">
        <v>133</v>
      </c>
      <c r="B134" s="19">
        <v>197</v>
      </c>
      <c r="C134" s="19">
        <v>23.1</v>
      </c>
    </row>
    <row r="135" spans="1:3" x14ac:dyDescent="0.2">
      <c r="A135" s="19">
        <v>134</v>
      </c>
      <c r="B135" s="19">
        <v>157</v>
      </c>
      <c r="C135" s="19">
        <v>25.3</v>
      </c>
    </row>
    <row r="136" spans="1:3" x14ac:dyDescent="0.2">
      <c r="A136" s="19">
        <v>135</v>
      </c>
      <c r="B136" s="19">
        <v>168.25</v>
      </c>
      <c r="C136" s="19">
        <v>23.8</v>
      </c>
    </row>
    <row r="137" spans="1:3" x14ac:dyDescent="0.2">
      <c r="A137" s="19">
        <v>136</v>
      </c>
      <c r="B137" s="19">
        <v>186</v>
      </c>
      <c r="C137" s="19">
        <v>26.3</v>
      </c>
    </row>
    <row r="138" spans="1:3" x14ac:dyDescent="0.2">
      <c r="A138" s="19">
        <v>137</v>
      </c>
      <c r="B138" s="19">
        <v>166.75</v>
      </c>
      <c r="C138" s="19">
        <v>21.4</v>
      </c>
    </row>
    <row r="139" spans="1:3" x14ac:dyDescent="0.2">
      <c r="A139" s="19">
        <v>138</v>
      </c>
      <c r="B139" s="19">
        <v>187.75</v>
      </c>
      <c r="C139" s="19">
        <v>28.4</v>
      </c>
    </row>
    <row r="140" spans="1:3" x14ac:dyDescent="0.2">
      <c r="A140" s="19">
        <v>139</v>
      </c>
      <c r="B140" s="19">
        <v>168.25</v>
      </c>
      <c r="C140" s="19">
        <v>21.8</v>
      </c>
    </row>
    <row r="141" spans="1:3" x14ac:dyDescent="0.2">
      <c r="A141" s="19">
        <v>140</v>
      </c>
      <c r="B141" s="19">
        <v>212.75</v>
      </c>
      <c r="C141" s="19">
        <v>20.100000000000001</v>
      </c>
    </row>
    <row r="142" spans="1:3" x14ac:dyDescent="0.2">
      <c r="A142" s="19">
        <v>141</v>
      </c>
      <c r="B142" s="19">
        <v>176.75</v>
      </c>
      <c r="C142" s="19">
        <v>24.3</v>
      </c>
    </row>
    <row r="143" spans="1:3" x14ac:dyDescent="0.2">
      <c r="A143" s="19">
        <v>142</v>
      </c>
      <c r="B143" s="19">
        <v>173.25</v>
      </c>
      <c r="C143" s="19">
        <v>18.100000000000001</v>
      </c>
    </row>
    <row r="144" spans="1:3" x14ac:dyDescent="0.2">
      <c r="A144" s="19">
        <v>143</v>
      </c>
      <c r="B144" s="19">
        <v>167</v>
      </c>
      <c r="C144" s="19">
        <v>22.7</v>
      </c>
    </row>
    <row r="145" spans="1:3" x14ac:dyDescent="0.2">
      <c r="A145" s="19">
        <v>144</v>
      </c>
      <c r="B145" s="19">
        <v>159.75</v>
      </c>
      <c r="C145" s="19">
        <v>9.9</v>
      </c>
    </row>
    <row r="146" spans="1:3" x14ac:dyDescent="0.2">
      <c r="A146" s="19">
        <v>145</v>
      </c>
      <c r="B146" s="19">
        <v>188.15</v>
      </c>
      <c r="C146" s="19">
        <v>10.8</v>
      </c>
    </row>
    <row r="147" spans="1:3" x14ac:dyDescent="0.2">
      <c r="A147" s="19">
        <v>146</v>
      </c>
      <c r="B147" s="19">
        <v>156</v>
      </c>
      <c r="C147" s="19">
        <v>14.4</v>
      </c>
    </row>
    <row r="148" spans="1:3" x14ac:dyDescent="0.2">
      <c r="A148" s="19">
        <v>147</v>
      </c>
      <c r="B148" s="19">
        <v>208.5</v>
      </c>
      <c r="C148" s="19">
        <v>19</v>
      </c>
    </row>
    <row r="149" spans="1:3" x14ac:dyDescent="0.2">
      <c r="A149" s="19">
        <v>148</v>
      </c>
      <c r="B149" s="19">
        <v>206.5</v>
      </c>
      <c r="C149" s="19">
        <v>28.6</v>
      </c>
    </row>
    <row r="150" spans="1:3" x14ac:dyDescent="0.2">
      <c r="A150" s="19">
        <v>149</v>
      </c>
      <c r="B150" s="19">
        <v>143.75</v>
      </c>
      <c r="C150" s="19">
        <v>6.1</v>
      </c>
    </row>
    <row r="151" spans="1:3" x14ac:dyDescent="0.2">
      <c r="A151" s="19">
        <v>150</v>
      </c>
      <c r="B151" s="19">
        <v>223</v>
      </c>
      <c r="C151" s="19">
        <v>24.5</v>
      </c>
    </row>
    <row r="152" spans="1:3" x14ac:dyDescent="0.2">
      <c r="A152" s="19">
        <v>151</v>
      </c>
      <c r="B152" s="19">
        <v>152.25</v>
      </c>
      <c r="C152" s="19">
        <v>9.9</v>
      </c>
    </row>
    <row r="153" spans="1:3" x14ac:dyDescent="0.2">
      <c r="A153" s="19">
        <v>152</v>
      </c>
      <c r="B153" s="19">
        <v>241.75</v>
      </c>
      <c r="C153" s="19">
        <v>19.100000000000001</v>
      </c>
    </row>
    <row r="154" spans="1:3" x14ac:dyDescent="0.2">
      <c r="A154" s="19">
        <v>153</v>
      </c>
      <c r="B154" s="19">
        <v>146</v>
      </c>
      <c r="C154" s="19">
        <v>10.6</v>
      </c>
    </row>
    <row r="155" spans="1:3" x14ac:dyDescent="0.2">
      <c r="A155" s="19">
        <v>154</v>
      </c>
      <c r="B155" s="19">
        <v>156.75</v>
      </c>
      <c r="C155" s="19">
        <v>16.5</v>
      </c>
    </row>
    <row r="156" spans="1:3" x14ac:dyDescent="0.2">
      <c r="A156" s="19">
        <v>155</v>
      </c>
      <c r="B156" s="19">
        <v>200.25</v>
      </c>
      <c r="C156" s="19">
        <v>20.5</v>
      </c>
    </row>
    <row r="157" spans="1:3" x14ac:dyDescent="0.2">
      <c r="A157" s="19">
        <v>156</v>
      </c>
      <c r="B157" s="19">
        <v>171.5</v>
      </c>
      <c r="C157" s="19">
        <v>17.2</v>
      </c>
    </row>
    <row r="158" spans="1:3" x14ac:dyDescent="0.2">
      <c r="A158" s="19">
        <v>157</v>
      </c>
      <c r="B158" s="19">
        <v>205.75</v>
      </c>
      <c r="C158" s="19">
        <v>30.1</v>
      </c>
    </row>
    <row r="159" spans="1:3" x14ac:dyDescent="0.2">
      <c r="A159" s="19">
        <v>158</v>
      </c>
      <c r="B159" s="19">
        <v>182.5</v>
      </c>
      <c r="C159" s="19">
        <v>10.5</v>
      </c>
    </row>
    <row r="160" spans="1:3" x14ac:dyDescent="0.2">
      <c r="A160" s="19">
        <v>159</v>
      </c>
      <c r="B160" s="19">
        <v>136.5</v>
      </c>
      <c r="C160" s="19">
        <v>12.8</v>
      </c>
    </row>
    <row r="161" spans="1:3" x14ac:dyDescent="0.2">
      <c r="A161" s="19">
        <v>160</v>
      </c>
      <c r="B161" s="19">
        <v>177.25</v>
      </c>
      <c r="C161" s="19">
        <v>22</v>
      </c>
    </row>
    <row r="162" spans="1:3" x14ac:dyDescent="0.2">
      <c r="A162" s="19">
        <v>161</v>
      </c>
      <c r="B162" s="19">
        <v>151.25</v>
      </c>
      <c r="C162" s="19">
        <v>9.9</v>
      </c>
    </row>
    <row r="163" spans="1:3" x14ac:dyDescent="0.2">
      <c r="A163" s="19">
        <v>162</v>
      </c>
      <c r="B163" s="19">
        <v>196</v>
      </c>
      <c r="C163" s="19">
        <v>14.8</v>
      </c>
    </row>
    <row r="164" spans="1:3" x14ac:dyDescent="0.2">
      <c r="A164" s="19">
        <v>163</v>
      </c>
      <c r="B164" s="19">
        <v>184.25</v>
      </c>
      <c r="C164" s="19">
        <v>13.3</v>
      </c>
    </row>
    <row r="165" spans="1:3" x14ac:dyDescent="0.2">
      <c r="A165" s="19">
        <v>164</v>
      </c>
      <c r="B165" s="19">
        <v>140</v>
      </c>
      <c r="C165" s="19">
        <v>15.2</v>
      </c>
    </row>
    <row r="166" spans="1:3" x14ac:dyDescent="0.2">
      <c r="A166" s="19">
        <v>165</v>
      </c>
      <c r="B166" s="19">
        <v>218.75</v>
      </c>
      <c r="C166" s="19">
        <v>26.5</v>
      </c>
    </row>
    <row r="167" spans="1:3" x14ac:dyDescent="0.2">
      <c r="A167" s="19">
        <v>166</v>
      </c>
      <c r="B167" s="19">
        <v>217</v>
      </c>
      <c r="C167" s="19">
        <v>19</v>
      </c>
    </row>
    <row r="168" spans="1:3" x14ac:dyDescent="0.2">
      <c r="A168" s="19">
        <v>167</v>
      </c>
      <c r="B168" s="19">
        <v>166.25</v>
      </c>
      <c r="C168" s="19">
        <v>21.4</v>
      </c>
    </row>
    <row r="169" spans="1:3" x14ac:dyDescent="0.2">
      <c r="A169" s="19">
        <v>168</v>
      </c>
      <c r="B169" s="19">
        <v>224.75</v>
      </c>
      <c r="C169" s="19">
        <v>20</v>
      </c>
    </row>
    <row r="170" spans="1:3" x14ac:dyDescent="0.2">
      <c r="A170" s="19">
        <v>169</v>
      </c>
      <c r="B170" s="19">
        <v>228.25</v>
      </c>
      <c r="C170" s="19">
        <v>34.700000000000003</v>
      </c>
    </row>
    <row r="171" spans="1:3" x14ac:dyDescent="0.2">
      <c r="A171" s="19">
        <v>170</v>
      </c>
      <c r="B171" s="19">
        <v>172.75</v>
      </c>
      <c r="C171" s="19">
        <v>16.5</v>
      </c>
    </row>
    <row r="172" spans="1:3" x14ac:dyDescent="0.2">
      <c r="A172" s="19">
        <v>171</v>
      </c>
      <c r="B172" s="19">
        <v>152.25</v>
      </c>
      <c r="C172" s="19">
        <v>4.0999999999999996</v>
      </c>
    </row>
    <row r="173" spans="1:3" x14ac:dyDescent="0.2">
      <c r="A173" s="19">
        <v>172</v>
      </c>
      <c r="B173" s="19">
        <v>125.75</v>
      </c>
      <c r="C173" s="19">
        <v>1.9</v>
      </c>
    </row>
    <row r="174" spans="1:3" x14ac:dyDescent="0.2">
      <c r="A174" s="19">
        <v>173</v>
      </c>
      <c r="B174" s="19">
        <v>177.25</v>
      </c>
      <c r="C174" s="19">
        <v>20.2</v>
      </c>
    </row>
    <row r="175" spans="1:3" x14ac:dyDescent="0.2">
      <c r="A175" s="19">
        <v>174</v>
      </c>
      <c r="B175" s="19">
        <v>176.25</v>
      </c>
      <c r="C175" s="19">
        <v>16.8</v>
      </c>
    </row>
    <row r="176" spans="1:3" x14ac:dyDescent="0.2">
      <c r="A176" s="19">
        <v>175</v>
      </c>
      <c r="B176" s="19">
        <v>226.75</v>
      </c>
      <c r="C176" s="19">
        <v>24.6</v>
      </c>
    </row>
    <row r="177" spans="1:3" x14ac:dyDescent="0.2">
      <c r="A177" s="19">
        <v>176</v>
      </c>
      <c r="B177" s="19">
        <v>145.25</v>
      </c>
      <c r="C177" s="19">
        <v>10.4</v>
      </c>
    </row>
    <row r="178" spans="1:3" x14ac:dyDescent="0.2">
      <c r="A178" s="19">
        <v>177</v>
      </c>
      <c r="B178" s="19">
        <v>151</v>
      </c>
      <c r="C178" s="19">
        <v>13.4</v>
      </c>
    </row>
    <row r="179" spans="1:3" x14ac:dyDescent="0.2">
      <c r="A179" s="19">
        <v>178</v>
      </c>
      <c r="B179" s="19">
        <v>241.25</v>
      </c>
      <c r="C179" s="19">
        <v>28.8</v>
      </c>
    </row>
    <row r="180" spans="1:3" x14ac:dyDescent="0.2">
      <c r="A180" s="19">
        <v>179</v>
      </c>
      <c r="B180" s="19">
        <v>187.25</v>
      </c>
      <c r="C180" s="19">
        <v>22</v>
      </c>
    </row>
    <row r="181" spans="1:3" x14ac:dyDescent="0.2">
      <c r="A181" s="19">
        <v>180</v>
      </c>
      <c r="B181" s="19">
        <v>234.75</v>
      </c>
      <c r="C181" s="19">
        <v>16.8</v>
      </c>
    </row>
    <row r="182" spans="1:3" x14ac:dyDescent="0.2">
      <c r="A182" s="19">
        <v>181</v>
      </c>
      <c r="B182" s="19">
        <v>219.25</v>
      </c>
      <c r="C182" s="19">
        <v>25.8</v>
      </c>
    </row>
    <row r="183" spans="1:3" x14ac:dyDescent="0.2">
      <c r="A183" s="19">
        <v>182</v>
      </c>
      <c r="B183" s="19">
        <v>118.5</v>
      </c>
      <c r="C183" s="19">
        <v>0</v>
      </c>
    </row>
    <row r="184" spans="1:3" x14ac:dyDescent="0.2">
      <c r="A184" s="19">
        <v>183</v>
      </c>
      <c r="B184" s="19">
        <v>145.75</v>
      </c>
      <c r="C184" s="19">
        <v>11.9</v>
      </c>
    </row>
    <row r="185" spans="1:3" x14ac:dyDescent="0.2">
      <c r="A185" s="19">
        <v>184</v>
      </c>
      <c r="B185" s="19">
        <v>159.25</v>
      </c>
      <c r="C185" s="19">
        <v>12.4</v>
      </c>
    </row>
    <row r="186" spans="1:3" x14ac:dyDescent="0.2">
      <c r="A186" s="19">
        <v>185</v>
      </c>
      <c r="B186" s="19">
        <v>170.5</v>
      </c>
      <c r="C186" s="19">
        <v>17.399999999999999</v>
      </c>
    </row>
    <row r="187" spans="1:3" x14ac:dyDescent="0.2">
      <c r="A187" s="19">
        <v>186</v>
      </c>
      <c r="B187" s="19">
        <v>167.5</v>
      </c>
      <c r="C187" s="19">
        <v>9.1999999999999993</v>
      </c>
    </row>
    <row r="188" spans="1:3" x14ac:dyDescent="0.2">
      <c r="A188" s="19">
        <v>187</v>
      </c>
      <c r="B188" s="19">
        <v>232.75</v>
      </c>
      <c r="C188" s="19">
        <v>23</v>
      </c>
    </row>
    <row r="189" spans="1:3" x14ac:dyDescent="0.2">
      <c r="A189" s="19">
        <v>188</v>
      </c>
      <c r="B189" s="19">
        <v>210.5</v>
      </c>
      <c r="C189" s="19">
        <v>20.100000000000001</v>
      </c>
    </row>
    <row r="190" spans="1:3" x14ac:dyDescent="0.2">
      <c r="A190" s="19">
        <v>189</v>
      </c>
      <c r="B190" s="19">
        <v>202.25</v>
      </c>
      <c r="C190" s="19">
        <v>20.2</v>
      </c>
    </row>
    <row r="191" spans="1:3" x14ac:dyDescent="0.2">
      <c r="A191" s="19">
        <v>190</v>
      </c>
      <c r="B191" s="19">
        <v>185</v>
      </c>
      <c r="C191" s="19">
        <v>23.8</v>
      </c>
    </row>
    <row r="192" spans="1:3" x14ac:dyDescent="0.2">
      <c r="A192" s="19">
        <v>191</v>
      </c>
      <c r="B192" s="19">
        <v>153</v>
      </c>
      <c r="C192" s="19">
        <v>11.8</v>
      </c>
    </row>
    <row r="193" spans="1:3" x14ac:dyDescent="0.2">
      <c r="A193" s="19">
        <v>192</v>
      </c>
      <c r="B193" s="19">
        <v>244.25</v>
      </c>
      <c r="C193" s="19">
        <v>36.5</v>
      </c>
    </row>
    <row r="194" spans="1:3" x14ac:dyDescent="0.2">
      <c r="A194" s="19">
        <v>193</v>
      </c>
      <c r="B194" s="19">
        <v>193.5</v>
      </c>
      <c r="C194" s="19">
        <v>16</v>
      </c>
    </row>
    <row r="195" spans="1:3" x14ac:dyDescent="0.2">
      <c r="A195" s="19">
        <v>194</v>
      </c>
      <c r="B195" s="19">
        <v>224.75</v>
      </c>
      <c r="C195" s="19">
        <v>24</v>
      </c>
    </row>
    <row r="196" spans="1:3" x14ac:dyDescent="0.2">
      <c r="A196" s="19">
        <v>195</v>
      </c>
      <c r="B196" s="19">
        <v>162.75</v>
      </c>
      <c r="C196" s="19">
        <v>22.3</v>
      </c>
    </row>
    <row r="197" spans="1:3" x14ac:dyDescent="0.2">
      <c r="A197" s="19">
        <v>196</v>
      </c>
      <c r="B197" s="19">
        <v>180</v>
      </c>
      <c r="C197" s="19">
        <v>24.8</v>
      </c>
    </row>
    <row r="198" spans="1:3" x14ac:dyDescent="0.2">
      <c r="A198" s="19">
        <v>197</v>
      </c>
      <c r="B198" s="19">
        <v>156.25</v>
      </c>
      <c r="C198" s="19">
        <v>21.5</v>
      </c>
    </row>
    <row r="199" spans="1:3" x14ac:dyDescent="0.2">
      <c r="A199" s="19">
        <v>198</v>
      </c>
      <c r="B199" s="19">
        <v>168</v>
      </c>
      <c r="C199" s="19">
        <v>17.600000000000001</v>
      </c>
    </row>
    <row r="200" spans="1:3" x14ac:dyDescent="0.2">
      <c r="A200" s="19">
        <v>199</v>
      </c>
      <c r="B200" s="19">
        <v>167.25</v>
      </c>
      <c r="C200" s="19">
        <v>7.3</v>
      </c>
    </row>
    <row r="201" spans="1:3" x14ac:dyDescent="0.2">
      <c r="A201" s="19">
        <v>200</v>
      </c>
      <c r="B201" s="19">
        <v>170.75</v>
      </c>
      <c r="C201" s="19">
        <v>22.6</v>
      </c>
    </row>
    <row r="202" spans="1:3" x14ac:dyDescent="0.2">
      <c r="A202" s="19">
        <v>201</v>
      </c>
      <c r="B202" s="19">
        <v>178.25</v>
      </c>
      <c r="C202" s="19">
        <v>12.5</v>
      </c>
    </row>
    <row r="203" spans="1:3" x14ac:dyDescent="0.2">
      <c r="A203" s="19">
        <v>202</v>
      </c>
      <c r="B203" s="19">
        <v>150</v>
      </c>
      <c r="C203" s="19">
        <v>21.7</v>
      </c>
    </row>
    <row r="204" spans="1:3" x14ac:dyDescent="0.2">
      <c r="A204" s="19">
        <v>203</v>
      </c>
      <c r="B204" s="19">
        <v>200.5</v>
      </c>
      <c r="C204" s="19">
        <v>27.7</v>
      </c>
    </row>
    <row r="205" spans="1:3" x14ac:dyDescent="0.2">
      <c r="A205" s="19">
        <v>204</v>
      </c>
      <c r="B205" s="19">
        <v>184</v>
      </c>
      <c r="C205" s="19">
        <v>6.8</v>
      </c>
    </row>
    <row r="206" spans="1:3" x14ac:dyDescent="0.2">
      <c r="A206" s="19">
        <v>205</v>
      </c>
      <c r="B206" s="19">
        <v>223</v>
      </c>
      <c r="C206" s="19">
        <v>33.4</v>
      </c>
    </row>
    <row r="207" spans="1:3" x14ac:dyDescent="0.2">
      <c r="A207" s="19">
        <v>206</v>
      </c>
      <c r="B207" s="19">
        <v>208.75</v>
      </c>
      <c r="C207" s="19">
        <v>16.600000000000001</v>
      </c>
    </row>
    <row r="208" spans="1:3" x14ac:dyDescent="0.2">
      <c r="A208" s="19">
        <v>207</v>
      </c>
      <c r="B208" s="19">
        <v>166</v>
      </c>
      <c r="C208" s="19">
        <v>31.7</v>
      </c>
    </row>
    <row r="209" spans="1:3" x14ac:dyDescent="0.2">
      <c r="A209" s="19">
        <v>208</v>
      </c>
      <c r="B209" s="19">
        <v>195</v>
      </c>
      <c r="C209" s="19">
        <v>31.5</v>
      </c>
    </row>
    <row r="210" spans="1:3" x14ac:dyDescent="0.2">
      <c r="A210" s="19">
        <v>209</v>
      </c>
      <c r="B210" s="19">
        <v>160.5</v>
      </c>
      <c r="C210" s="19">
        <v>10.1</v>
      </c>
    </row>
    <row r="211" spans="1:3" x14ac:dyDescent="0.2">
      <c r="A211" s="19">
        <v>210</v>
      </c>
      <c r="B211" s="19">
        <v>159.75</v>
      </c>
      <c r="C211" s="19">
        <v>11.3</v>
      </c>
    </row>
    <row r="212" spans="1:3" x14ac:dyDescent="0.2">
      <c r="A212" s="19">
        <v>211</v>
      </c>
      <c r="B212" s="19">
        <v>140.5</v>
      </c>
      <c r="C212" s="19">
        <v>7.8</v>
      </c>
    </row>
    <row r="213" spans="1:3" x14ac:dyDescent="0.2">
      <c r="A213" s="19">
        <v>212</v>
      </c>
      <c r="B213" s="19">
        <v>216.25</v>
      </c>
      <c r="C213" s="19">
        <v>26.4</v>
      </c>
    </row>
    <row r="214" spans="1:3" x14ac:dyDescent="0.2">
      <c r="A214" s="19">
        <v>213</v>
      </c>
      <c r="B214" s="19">
        <v>168.25</v>
      </c>
      <c r="C214" s="19">
        <v>19.3</v>
      </c>
    </row>
    <row r="215" spans="1:3" x14ac:dyDescent="0.2">
      <c r="A215" s="19">
        <v>214</v>
      </c>
      <c r="B215" s="19">
        <v>194.75</v>
      </c>
      <c r="C215" s="19">
        <v>18.5</v>
      </c>
    </row>
    <row r="216" spans="1:3" x14ac:dyDescent="0.2">
      <c r="A216" s="19">
        <v>215</v>
      </c>
      <c r="B216" s="19">
        <v>172.75</v>
      </c>
      <c r="C216" s="19">
        <v>19.3</v>
      </c>
    </row>
    <row r="217" spans="1:3" x14ac:dyDescent="0.2">
      <c r="A217" s="19">
        <v>216</v>
      </c>
      <c r="B217" s="19">
        <v>219</v>
      </c>
      <c r="C217" s="19">
        <v>45.1</v>
      </c>
    </row>
    <row r="218" spans="1:3" x14ac:dyDescent="0.2">
      <c r="A218" s="19">
        <v>217</v>
      </c>
      <c r="B218" s="19">
        <v>149.25</v>
      </c>
      <c r="C218" s="19">
        <v>13.8</v>
      </c>
    </row>
    <row r="219" spans="1:3" x14ac:dyDescent="0.2">
      <c r="A219" s="19">
        <v>218</v>
      </c>
      <c r="B219" s="19">
        <v>154.5</v>
      </c>
      <c r="C219" s="19">
        <v>8.1999999999999993</v>
      </c>
    </row>
    <row r="220" spans="1:3" x14ac:dyDescent="0.2">
      <c r="A220" s="19">
        <v>219</v>
      </c>
      <c r="B220" s="19">
        <v>199.25</v>
      </c>
      <c r="C220" s="19">
        <v>23.9</v>
      </c>
    </row>
    <row r="221" spans="1:3" x14ac:dyDescent="0.2">
      <c r="A221" s="19">
        <v>220</v>
      </c>
      <c r="B221" s="19">
        <v>154.5</v>
      </c>
      <c r="C221" s="19">
        <v>15.1</v>
      </c>
    </row>
    <row r="222" spans="1:3" x14ac:dyDescent="0.2">
      <c r="A222" s="19">
        <v>221</v>
      </c>
      <c r="B222" s="19">
        <v>153.25</v>
      </c>
      <c r="C222" s="19">
        <v>12.7</v>
      </c>
    </row>
    <row r="223" spans="1:3" x14ac:dyDescent="0.2">
      <c r="A223" s="19">
        <v>222</v>
      </c>
      <c r="B223" s="19">
        <v>230</v>
      </c>
      <c r="C223" s="19">
        <v>25.3</v>
      </c>
    </row>
    <row r="224" spans="1:3" x14ac:dyDescent="0.2">
      <c r="A224" s="19">
        <v>223</v>
      </c>
      <c r="B224" s="19">
        <v>161.75</v>
      </c>
      <c r="C224" s="19">
        <v>11.9</v>
      </c>
    </row>
    <row r="225" spans="1:3" x14ac:dyDescent="0.2">
      <c r="A225" s="19">
        <v>224</v>
      </c>
      <c r="B225" s="19">
        <v>142.25</v>
      </c>
      <c r="C225" s="19">
        <v>6.1</v>
      </c>
    </row>
    <row r="226" spans="1:3" x14ac:dyDescent="0.2">
      <c r="A226" s="19">
        <v>225</v>
      </c>
      <c r="B226" s="19">
        <v>179.75</v>
      </c>
      <c r="C226" s="19">
        <v>11.3</v>
      </c>
    </row>
    <row r="227" spans="1:3" x14ac:dyDescent="0.2">
      <c r="A227" s="19">
        <v>226</v>
      </c>
      <c r="B227" s="19">
        <v>126.5</v>
      </c>
      <c r="C227" s="19">
        <v>12.8</v>
      </c>
    </row>
    <row r="228" spans="1:3" x14ac:dyDescent="0.2">
      <c r="A228" s="19">
        <v>227</v>
      </c>
      <c r="B228" s="19">
        <v>169.5</v>
      </c>
      <c r="C228" s="19">
        <v>14.9</v>
      </c>
    </row>
    <row r="229" spans="1:3" x14ac:dyDescent="0.2">
      <c r="A229" s="19">
        <v>228</v>
      </c>
      <c r="B229" s="19">
        <v>198.5</v>
      </c>
      <c r="C229" s="19">
        <v>24.5</v>
      </c>
    </row>
    <row r="230" spans="1:3" x14ac:dyDescent="0.2">
      <c r="A230" s="19">
        <v>229</v>
      </c>
      <c r="B230" s="19">
        <v>174.5</v>
      </c>
      <c r="C230" s="19">
        <v>15</v>
      </c>
    </row>
    <row r="231" spans="1:3" x14ac:dyDescent="0.2">
      <c r="A231" s="19">
        <v>230</v>
      </c>
      <c r="B231" s="19">
        <v>167.75</v>
      </c>
      <c r="C231" s="19">
        <v>16.899999999999999</v>
      </c>
    </row>
    <row r="232" spans="1:3" x14ac:dyDescent="0.2">
      <c r="A232" s="19">
        <v>231</v>
      </c>
      <c r="B232" s="19">
        <v>147.75</v>
      </c>
      <c r="C232" s="19">
        <v>11.1</v>
      </c>
    </row>
    <row r="233" spans="1:3" x14ac:dyDescent="0.2">
      <c r="A233" s="19">
        <v>232</v>
      </c>
      <c r="B233" s="19">
        <v>182.25</v>
      </c>
      <c r="C233" s="19">
        <v>16.100000000000001</v>
      </c>
    </row>
    <row r="234" spans="1:3" x14ac:dyDescent="0.2">
      <c r="A234" s="19">
        <v>233</v>
      </c>
      <c r="B234" s="19">
        <v>175.5</v>
      </c>
      <c r="C234" s="19">
        <v>15.5</v>
      </c>
    </row>
    <row r="235" spans="1:3" x14ac:dyDescent="0.2">
      <c r="A235" s="19">
        <v>234</v>
      </c>
      <c r="B235" s="19">
        <v>161.75</v>
      </c>
      <c r="C235" s="19">
        <v>25.9</v>
      </c>
    </row>
    <row r="236" spans="1:3" x14ac:dyDescent="0.2">
      <c r="A236" s="19">
        <v>235</v>
      </c>
      <c r="B236" s="19">
        <v>157.75</v>
      </c>
      <c r="C236" s="19">
        <v>25.5</v>
      </c>
    </row>
    <row r="237" spans="1:3" x14ac:dyDescent="0.2">
      <c r="A237" s="19">
        <v>236</v>
      </c>
      <c r="B237" s="19">
        <v>168.75</v>
      </c>
      <c r="C237" s="19">
        <v>18.399999999999999</v>
      </c>
    </row>
    <row r="238" spans="1:3" x14ac:dyDescent="0.2">
      <c r="A238" s="19">
        <v>237</v>
      </c>
      <c r="B238" s="19">
        <v>191.5</v>
      </c>
      <c r="C238" s="19">
        <v>24</v>
      </c>
    </row>
    <row r="239" spans="1:3" x14ac:dyDescent="0.2">
      <c r="A239" s="19">
        <v>238</v>
      </c>
      <c r="B239" s="19">
        <v>219.15</v>
      </c>
      <c r="C239" s="19">
        <v>26.4</v>
      </c>
    </row>
    <row r="240" spans="1:3" x14ac:dyDescent="0.2">
      <c r="A240" s="19">
        <v>239</v>
      </c>
      <c r="B240" s="19">
        <v>155.25</v>
      </c>
      <c r="C240" s="19">
        <v>12.7</v>
      </c>
    </row>
    <row r="241" spans="1:3" x14ac:dyDescent="0.2">
      <c r="A241" s="19">
        <v>240</v>
      </c>
      <c r="B241" s="19">
        <v>189.75</v>
      </c>
      <c r="C241" s="19">
        <v>28.8</v>
      </c>
    </row>
    <row r="242" spans="1:3" x14ac:dyDescent="0.2">
      <c r="A242" s="19">
        <v>241</v>
      </c>
      <c r="B242" s="19">
        <v>127.5</v>
      </c>
      <c r="C242" s="19">
        <v>17</v>
      </c>
    </row>
    <row r="243" spans="1:3" x14ac:dyDescent="0.2">
      <c r="A243" s="19">
        <v>242</v>
      </c>
      <c r="B243" s="19">
        <v>224.5</v>
      </c>
      <c r="C243" s="19">
        <v>33.6</v>
      </c>
    </row>
    <row r="244" spans="1:3" x14ac:dyDescent="0.2">
      <c r="A244" s="19">
        <v>243</v>
      </c>
      <c r="B244" s="19">
        <v>234.25</v>
      </c>
      <c r="C244" s="19">
        <v>29.3</v>
      </c>
    </row>
    <row r="245" spans="1:3" x14ac:dyDescent="0.2">
      <c r="A245" s="19">
        <v>244</v>
      </c>
      <c r="B245" s="19">
        <v>227.75</v>
      </c>
      <c r="C245" s="19">
        <v>31.4</v>
      </c>
    </row>
    <row r="246" spans="1:3" x14ac:dyDescent="0.2">
      <c r="A246" s="19">
        <v>245</v>
      </c>
      <c r="B246" s="19">
        <v>199.5</v>
      </c>
      <c r="C246" s="19">
        <v>28.1</v>
      </c>
    </row>
    <row r="247" spans="1:3" x14ac:dyDescent="0.2">
      <c r="A247" s="19">
        <v>246</v>
      </c>
      <c r="B247" s="19">
        <v>155.5</v>
      </c>
      <c r="C247" s="19">
        <v>15.3</v>
      </c>
    </row>
    <row r="248" spans="1:3" x14ac:dyDescent="0.2">
      <c r="A248" s="19">
        <v>247</v>
      </c>
      <c r="B248" s="19">
        <v>215.5</v>
      </c>
      <c r="C248" s="19">
        <v>29.1</v>
      </c>
    </row>
    <row r="249" spans="1:3" x14ac:dyDescent="0.2">
      <c r="A249" s="19">
        <v>248</v>
      </c>
      <c r="B249" s="19">
        <v>134.25</v>
      </c>
      <c r="C249" s="19">
        <v>11.5</v>
      </c>
    </row>
    <row r="250" spans="1:3" x14ac:dyDescent="0.2">
      <c r="A250" s="19">
        <v>249</v>
      </c>
      <c r="B250" s="19">
        <v>201</v>
      </c>
      <c r="C250" s="19">
        <v>32.299999999999997</v>
      </c>
    </row>
    <row r="251" spans="1:3" x14ac:dyDescent="0.2">
      <c r="A251" s="19">
        <v>250</v>
      </c>
      <c r="B251" s="19">
        <v>186.75</v>
      </c>
      <c r="C251" s="19">
        <v>28.3</v>
      </c>
    </row>
    <row r="252" spans="1:3" x14ac:dyDescent="0.2">
      <c r="A252" s="19">
        <v>251</v>
      </c>
      <c r="B252" s="19">
        <v>190.75</v>
      </c>
      <c r="C252" s="19">
        <v>25.3</v>
      </c>
    </row>
    <row r="253" spans="1:3" x14ac:dyDescent="0.2">
      <c r="A253" s="19">
        <v>252</v>
      </c>
      <c r="B253" s="19">
        <v>207.5</v>
      </c>
      <c r="C253" s="19">
        <v>30.7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3"/>
  <sheetViews>
    <sheetView workbookViewId="0">
      <pane ySplit="11" topLeftCell="A12" activePane="bottomLeft" state="frozen"/>
      <selection pane="bottomLeft" activeCell="L12" sqref="L12"/>
    </sheetView>
  </sheetViews>
  <sheetFormatPr defaultRowHeight="12.75" x14ac:dyDescent="0.2"/>
  <cols>
    <col min="1" max="1" width="6.85546875" bestFit="1" customWidth="1"/>
    <col min="2" max="2" width="8.7109375" bestFit="1" customWidth="1"/>
    <col min="3" max="3" width="7.7109375" bestFit="1" customWidth="1"/>
    <col min="4" max="4" width="1.7109375" customWidth="1"/>
    <col min="5" max="5" width="11.28515625" bestFit="1" customWidth="1"/>
    <col min="6" max="6" width="12.140625" bestFit="1" customWidth="1"/>
    <col min="7" max="7" width="1.7109375" customWidth="1"/>
    <col min="8" max="8" width="12.42578125" bestFit="1" customWidth="1"/>
    <col min="9" max="9" width="1.7109375" customWidth="1"/>
    <col min="10" max="10" width="13.140625" bestFit="1" customWidth="1"/>
    <col min="11" max="11" width="1.7109375" customWidth="1"/>
    <col min="12" max="12" width="12" bestFit="1" customWidth="1"/>
    <col min="13" max="13" width="14.7109375" bestFit="1" customWidth="1"/>
    <col min="14" max="14" width="1.7109375" customWidth="1"/>
    <col min="15" max="15" width="18.140625" bestFit="1" customWidth="1"/>
    <col min="16" max="16" width="8.7109375" bestFit="1" customWidth="1"/>
  </cols>
  <sheetData>
    <row r="1" spans="1:16" x14ac:dyDescent="0.2">
      <c r="E1" s="37" t="s">
        <v>0</v>
      </c>
      <c r="F1" s="37"/>
      <c r="G1" s="1"/>
      <c r="H1" s="2" t="s">
        <v>1</v>
      </c>
      <c r="I1" s="2"/>
      <c r="J1" s="33" t="s">
        <v>58</v>
      </c>
      <c r="L1" s="37" t="s">
        <v>2</v>
      </c>
      <c r="M1" s="37"/>
      <c r="O1" s="38" t="s">
        <v>3</v>
      </c>
      <c r="P1" s="38"/>
    </row>
    <row r="2" spans="1:16" x14ac:dyDescent="0.2">
      <c r="A2" s="3" t="s">
        <v>4</v>
      </c>
      <c r="E2" s="4">
        <f>E8/($A$3-1)</f>
        <v>863.72271876778677</v>
      </c>
      <c r="F2" s="4">
        <f>F8/($A$3-1)</f>
        <v>60.075763454119993</v>
      </c>
      <c r="G2" s="1"/>
      <c r="H2" s="4">
        <f>H8/($A$3-1)</f>
        <v>139.67152698728904</v>
      </c>
      <c r="I2" s="2"/>
      <c r="J2" s="35"/>
      <c r="L2" s="5" t="s">
        <v>5</v>
      </c>
      <c r="M2" s="6">
        <f>H2/E2</f>
        <v>0.16170875670209151</v>
      </c>
      <c r="O2" s="7" t="s">
        <v>6</v>
      </c>
      <c r="P2" s="35"/>
    </row>
    <row r="3" spans="1:16" x14ac:dyDescent="0.2">
      <c r="A3" s="8">
        <f>COUNT(H12:H263)</f>
        <v>252</v>
      </c>
      <c r="C3" s="9" t="s">
        <v>7</v>
      </c>
      <c r="E3" s="4">
        <f>SQRT(E2)</f>
        <v>29.389159885369075</v>
      </c>
      <c r="F3" s="4">
        <f>SQRT(F2)</f>
        <v>7.7508556594817319</v>
      </c>
      <c r="G3" s="1"/>
      <c r="H3" s="2" t="s">
        <v>8</v>
      </c>
      <c r="I3" s="2"/>
      <c r="L3" s="5" t="s">
        <v>9</v>
      </c>
      <c r="M3" s="6">
        <f>H4*F3/E3</f>
        <v>0.16170875670209151</v>
      </c>
      <c r="O3" s="7" t="s">
        <v>10</v>
      </c>
      <c r="P3" s="35"/>
    </row>
    <row r="4" spans="1:16" x14ac:dyDescent="0.2">
      <c r="E4" s="10"/>
      <c r="F4" s="10"/>
      <c r="G4" s="1"/>
      <c r="H4" s="11">
        <f>H2/(E3*F3)</f>
        <v>0.61315611003131421</v>
      </c>
      <c r="I4" s="2"/>
      <c r="L4" s="37" t="s">
        <v>11</v>
      </c>
      <c r="M4" s="37"/>
      <c r="O4" s="7" t="s">
        <v>12</v>
      </c>
      <c r="P4" s="35"/>
    </row>
    <row r="5" spans="1:16" x14ac:dyDescent="0.2">
      <c r="E5" s="10"/>
      <c r="F5" s="10"/>
      <c r="G5" s="1"/>
      <c r="H5" s="10"/>
      <c r="I5" s="2"/>
      <c r="L5" s="5" t="s">
        <v>13</v>
      </c>
      <c r="M5" s="11">
        <f>C8-M3*B8</f>
        <v>-9.9951509742173279</v>
      </c>
      <c r="O5" s="7" t="s">
        <v>14</v>
      </c>
      <c r="P5" s="35"/>
    </row>
    <row r="6" spans="1:16" x14ac:dyDescent="0.2">
      <c r="E6" s="10"/>
      <c r="F6" s="10"/>
      <c r="G6" s="1"/>
      <c r="H6" s="10"/>
      <c r="I6" s="2"/>
    </row>
    <row r="7" spans="1:16" x14ac:dyDescent="0.2">
      <c r="E7" s="37" t="s">
        <v>15</v>
      </c>
      <c r="F7" s="37"/>
      <c r="G7" s="1"/>
      <c r="H7" s="1" t="s">
        <v>16</v>
      </c>
      <c r="I7" s="2"/>
      <c r="J7" s="1" t="s">
        <v>17</v>
      </c>
      <c r="M7" s="1" t="s">
        <v>17</v>
      </c>
      <c r="O7" s="12" t="s">
        <v>18</v>
      </c>
      <c r="P7" s="35"/>
    </row>
    <row r="8" spans="1:16" x14ac:dyDescent="0.2">
      <c r="A8" s="2" t="s">
        <v>19</v>
      </c>
      <c r="B8" s="13">
        <f>AVERAGE(B12:B263)</f>
        <v>178.92440476190478</v>
      </c>
      <c r="C8" s="13">
        <f>AVERAGE(C12:C263)</f>
        <v>18.938492063492074</v>
      </c>
      <c r="E8" s="4">
        <f>SUMSQ(E12:E263)</f>
        <v>216794.40241071448</v>
      </c>
      <c r="F8" s="4">
        <f>SUMSQ(F12:F263)</f>
        <v>15079.016626984117</v>
      </c>
      <c r="G8" s="1"/>
      <c r="H8" s="4">
        <f>SUM(H12:H263)</f>
        <v>35057.55327380955</v>
      </c>
      <c r="I8" s="2"/>
      <c r="J8" s="35"/>
      <c r="M8" s="35"/>
      <c r="O8" s="12" t="s">
        <v>20</v>
      </c>
      <c r="P8" s="35"/>
    </row>
    <row r="9" spans="1:16" x14ac:dyDescent="0.2">
      <c r="F9" s="16" t="s">
        <v>21</v>
      </c>
      <c r="G9" s="1"/>
      <c r="I9" s="2"/>
      <c r="J9" s="16" t="s">
        <v>22</v>
      </c>
      <c r="M9" s="16" t="s">
        <v>23</v>
      </c>
    </row>
    <row r="11" spans="1:16" x14ac:dyDescent="0.2">
      <c r="A11" s="1" t="s">
        <v>24</v>
      </c>
      <c r="B11" s="1" t="s">
        <v>25</v>
      </c>
      <c r="C11" s="1" t="s">
        <v>26</v>
      </c>
      <c r="D11" s="15"/>
      <c r="E11" s="1" t="s">
        <v>27</v>
      </c>
      <c r="F11" s="1" t="s">
        <v>28</v>
      </c>
      <c r="G11" s="1"/>
      <c r="H11" s="1" t="s">
        <v>29</v>
      </c>
      <c r="I11" s="1"/>
      <c r="J11" s="16" t="s">
        <v>30</v>
      </c>
      <c r="K11" s="17"/>
      <c r="L11" s="16" t="s">
        <v>31</v>
      </c>
      <c r="M11" s="16" t="s">
        <v>32</v>
      </c>
      <c r="O11" s="12" t="s">
        <v>33</v>
      </c>
      <c r="P11" s="35"/>
    </row>
    <row r="12" spans="1:16" x14ac:dyDescent="0.2">
      <c r="A12" s="19">
        <v>1</v>
      </c>
      <c r="B12" s="19">
        <v>154.25</v>
      </c>
      <c r="C12" s="19">
        <v>12.6</v>
      </c>
      <c r="D12" s="19"/>
      <c r="E12" s="20">
        <f t="shared" ref="E12:F75" si="0">B12-B$8</f>
        <v>-24.674404761904782</v>
      </c>
      <c r="F12" s="20">
        <f t="shared" si="0"/>
        <v>-6.3384920634920743</v>
      </c>
      <c r="G12" s="21"/>
      <c r="H12" s="20">
        <f>E12*F12</f>
        <v>156.39851875472451</v>
      </c>
      <c r="I12" s="22"/>
      <c r="J12" s="18"/>
      <c r="K12" s="19"/>
      <c r="L12" s="18"/>
      <c r="M12" s="18"/>
    </row>
    <row r="13" spans="1:16" x14ac:dyDescent="0.2">
      <c r="A13" s="19">
        <v>2</v>
      </c>
      <c r="B13" s="19">
        <v>173.25</v>
      </c>
      <c r="C13" s="19">
        <v>6.9</v>
      </c>
      <c r="D13" s="19"/>
      <c r="E13" s="20">
        <f t="shared" si="0"/>
        <v>-5.6744047619047819</v>
      </c>
      <c r="F13" s="20">
        <f t="shared" si="0"/>
        <v>-12.038492063492074</v>
      </c>
      <c r="G13" s="21"/>
      <c r="H13" s="20">
        <f t="shared" ref="H13:H76" si="1">E13*F13</f>
        <v>68.311276691232351</v>
      </c>
      <c r="I13" s="22"/>
      <c r="J13" s="18"/>
      <c r="K13" s="19"/>
      <c r="L13" s="18"/>
      <c r="M13" s="18"/>
    </row>
    <row r="14" spans="1:16" x14ac:dyDescent="0.2">
      <c r="A14" s="19">
        <v>3</v>
      </c>
      <c r="B14" s="19">
        <v>154</v>
      </c>
      <c r="C14" s="19">
        <v>24.6</v>
      </c>
      <c r="D14" s="19"/>
      <c r="E14" s="20">
        <f t="shared" si="0"/>
        <v>-24.924404761904782</v>
      </c>
      <c r="F14" s="20">
        <f t="shared" si="0"/>
        <v>5.6615079365079275</v>
      </c>
      <c r="G14" s="21"/>
      <c r="H14" s="20">
        <f t="shared" si="1"/>
        <v>-141.1097153722599</v>
      </c>
      <c r="I14" s="22"/>
      <c r="J14" s="18"/>
      <c r="K14" s="19"/>
      <c r="L14" s="18"/>
      <c r="M14" s="18"/>
    </row>
    <row r="15" spans="1:16" x14ac:dyDescent="0.2">
      <c r="A15" s="19">
        <v>4</v>
      </c>
      <c r="B15" s="19">
        <v>184.75</v>
      </c>
      <c r="C15" s="19">
        <v>10.9</v>
      </c>
      <c r="D15" s="19"/>
      <c r="E15" s="20">
        <f t="shared" si="0"/>
        <v>5.8255952380952181</v>
      </c>
      <c r="F15" s="20">
        <f t="shared" si="0"/>
        <v>-8.0384920634920736</v>
      </c>
      <c r="G15" s="21"/>
      <c r="H15" s="20">
        <f t="shared" si="1"/>
        <v>-46.829001086545624</v>
      </c>
      <c r="I15" s="22"/>
      <c r="J15" s="18"/>
      <c r="K15" s="19"/>
      <c r="L15" s="18"/>
      <c r="M15" s="18"/>
    </row>
    <row r="16" spans="1:16" x14ac:dyDescent="0.2">
      <c r="A16" s="19">
        <v>5</v>
      </c>
      <c r="B16" s="19">
        <v>184.25</v>
      </c>
      <c r="C16" s="19">
        <v>27.8</v>
      </c>
      <c r="D16" s="19"/>
      <c r="E16" s="20">
        <f t="shared" si="0"/>
        <v>5.3255952380952181</v>
      </c>
      <c r="F16" s="20">
        <f t="shared" si="0"/>
        <v>8.8615079365079268</v>
      </c>
      <c r="G16" s="21"/>
      <c r="H16" s="20">
        <f t="shared" si="1"/>
        <v>47.192804469009594</v>
      </c>
      <c r="I16" s="22"/>
      <c r="J16" s="18"/>
      <c r="K16" s="19"/>
      <c r="L16" s="18"/>
      <c r="M16" s="18"/>
    </row>
    <row r="17" spans="1:13" x14ac:dyDescent="0.2">
      <c r="A17" s="19">
        <v>6</v>
      </c>
      <c r="B17" s="19">
        <v>210.25</v>
      </c>
      <c r="C17" s="19">
        <v>20.6</v>
      </c>
      <c r="D17" s="19"/>
      <c r="E17" s="20">
        <f t="shared" si="0"/>
        <v>31.325595238095218</v>
      </c>
      <c r="F17" s="20">
        <f t="shared" si="0"/>
        <v>1.6615079365079275</v>
      </c>
      <c r="G17" s="21"/>
      <c r="H17" s="20">
        <f t="shared" si="1"/>
        <v>52.047725103930148</v>
      </c>
      <c r="I17" s="22"/>
      <c r="J17" s="18"/>
      <c r="K17" s="19"/>
      <c r="L17" s="18"/>
      <c r="M17" s="18"/>
    </row>
    <row r="18" spans="1:13" x14ac:dyDescent="0.2">
      <c r="A18" s="19">
        <v>7</v>
      </c>
      <c r="B18" s="19">
        <v>181</v>
      </c>
      <c r="C18" s="19">
        <v>19</v>
      </c>
      <c r="D18" s="19"/>
      <c r="E18" s="20">
        <f t="shared" si="0"/>
        <v>2.0755952380952181</v>
      </c>
      <c r="F18" s="20">
        <f t="shared" si="0"/>
        <v>6.1507936507926075E-2</v>
      </c>
      <c r="G18" s="21"/>
      <c r="H18" s="20">
        <f t="shared" si="1"/>
        <v>0.12766558012091439</v>
      </c>
      <c r="I18" s="22"/>
      <c r="J18" s="18"/>
      <c r="K18" s="19"/>
      <c r="L18" s="18"/>
      <c r="M18" s="18"/>
    </row>
    <row r="19" spans="1:13" x14ac:dyDescent="0.2">
      <c r="A19" s="19">
        <v>8</v>
      </c>
      <c r="B19" s="19">
        <v>176</v>
      </c>
      <c r="C19" s="19">
        <v>12.8</v>
      </c>
      <c r="D19" s="19"/>
      <c r="E19" s="20">
        <f t="shared" si="0"/>
        <v>-2.9244047619047819</v>
      </c>
      <c r="F19" s="20">
        <f t="shared" si="0"/>
        <v>-6.1384920634920732</v>
      </c>
      <c r="G19" s="21"/>
      <c r="H19" s="20">
        <f t="shared" si="1"/>
        <v>17.951435421390929</v>
      </c>
      <c r="I19" s="22"/>
      <c r="J19" s="18"/>
      <c r="K19" s="19"/>
      <c r="L19" s="18"/>
      <c r="M19" s="18"/>
    </row>
    <row r="20" spans="1:13" x14ac:dyDescent="0.2">
      <c r="A20" s="19">
        <v>9</v>
      </c>
      <c r="B20" s="19">
        <v>191</v>
      </c>
      <c r="C20" s="19">
        <v>5.0999999999999996</v>
      </c>
      <c r="D20" s="19"/>
      <c r="E20" s="20">
        <f t="shared" si="0"/>
        <v>12.075595238095218</v>
      </c>
      <c r="F20" s="20">
        <f t="shared" si="0"/>
        <v>-13.838492063492074</v>
      </c>
      <c r="G20" s="21"/>
      <c r="H20" s="20">
        <f t="shared" si="1"/>
        <v>-167.10802886432336</v>
      </c>
      <c r="I20" s="22"/>
      <c r="J20" s="18"/>
      <c r="K20" s="19"/>
      <c r="L20" s="18"/>
      <c r="M20" s="18"/>
    </row>
    <row r="21" spans="1:13" x14ac:dyDescent="0.2">
      <c r="A21" s="19">
        <v>10</v>
      </c>
      <c r="B21" s="19">
        <v>198.25</v>
      </c>
      <c r="C21" s="19">
        <v>12</v>
      </c>
      <c r="D21" s="19"/>
      <c r="E21" s="20">
        <f t="shared" si="0"/>
        <v>19.325595238095218</v>
      </c>
      <c r="F21" s="20">
        <f t="shared" si="0"/>
        <v>-6.9384920634920739</v>
      </c>
      <c r="G21" s="21"/>
      <c r="H21" s="20">
        <f t="shared" si="1"/>
        <v>-134.09048918178388</v>
      </c>
      <c r="I21" s="22"/>
      <c r="J21" s="18"/>
      <c r="K21" s="19"/>
      <c r="L21" s="18"/>
      <c r="M21" s="18"/>
    </row>
    <row r="22" spans="1:13" x14ac:dyDescent="0.2">
      <c r="A22" s="19">
        <v>11</v>
      </c>
      <c r="B22" s="19">
        <v>186.25</v>
      </c>
      <c r="C22" s="19">
        <v>7.5</v>
      </c>
      <c r="D22" s="19"/>
      <c r="E22" s="20">
        <f t="shared" si="0"/>
        <v>7.3255952380952181</v>
      </c>
      <c r="F22" s="20">
        <f t="shared" si="0"/>
        <v>-11.438492063492074</v>
      </c>
      <c r="G22" s="21"/>
      <c r="H22" s="20">
        <f t="shared" si="1"/>
        <v>-83.793762991307474</v>
      </c>
      <c r="I22" s="22"/>
      <c r="J22" s="18"/>
      <c r="K22" s="19"/>
      <c r="L22" s="18"/>
      <c r="M22" s="18"/>
    </row>
    <row r="23" spans="1:13" x14ac:dyDescent="0.2">
      <c r="A23" s="19">
        <v>12</v>
      </c>
      <c r="B23" s="19">
        <v>216</v>
      </c>
      <c r="C23" s="19">
        <v>8.5</v>
      </c>
      <c r="D23" s="19"/>
      <c r="E23" s="20">
        <f t="shared" si="0"/>
        <v>37.075595238095218</v>
      </c>
      <c r="F23" s="20">
        <f t="shared" si="0"/>
        <v>-10.438492063492074</v>
      </c>
      <c r="G23" s="21"/>
      <c r="H23" s="20">
        <f t="shared" si="1"/>
        <v>-387.01330664210144</v>
      </c>
      <c r="I23" s="22"/>
      <c r="J23" s="18"/>
      <c r="K23" s="19"/>
      <c r="L23" s="18"/>
      <c r="M23" s="18"/>
    </row>
    <row r="24" spans="1:13" x14ac:dyDescent="0.2">
      <c r="A24" s="19">
        <v>13</v>
      </c>
      <c r="B24" s="19">
        <v>180.5</v>
      </c>
      <c r="C24" s="19">
        <v>20.5</v>
      </c>
      <c r="D24" s="19"/>
      <c r="E24" s="20">
        <f t="shared" si="0"/>
        <v>1.5755952380952181</v>
      </c>
      <c r="F24" s="20">
        <f t="shared" si="0"/>
        <v>1.5615079365079261</v>
      </c>
      <c r="G24" s="21"/>
      <c r="H24" s="20">
        <f t="shared" si="1"/>
        <v>2.4603044690097784</v>
      </c>
      <c r="I24" s="22"/>
      <c r="J24" s="18"/>
      <c r="K24" s="19"/>
      <c r="L24" s="18"/>
      <c r="M24" s="18"/>
    </row>
    <row r="25" spans="1:13" x14ac:dyDescent="0.2">
      <c r="A25" s="19">
        <v>14</v>
      </c>
      <c r="B25" s="19">
        <v>205.25</v>
      </c>
      <c r="C25" s="19">
        <v>20.8</v>
      </c>
      <c r="D25" s="19"/>
      <c r="E25" s="20">
        <f t="shared" si="0"/>
        <v>26.325595238095218</v>
      </c>
      <c r="F25" s="20">
        <f t="shared" si="0"/>
        <v>1.8615079365079268</v>
      </c>
      <c r="G25" s="21"/>
      <c r="H25" s="20">
        <f t="shared" si="1"/>
        <v>49.005304469009531</v>
      </c>
      <c r="I25" s="22"/>
      <c r="J25" s="18"/>
      <c r="K25" s="19"/>
      <c r="L25" s="18"/>
      <c r="M25" s="18"/>
    </row>
    <row r="26" spans="1:13" x14ac:dyDescent="0.2">
      <c r="A26" s="19">
        <v>15</v>
      </c>
      <c r="B26" s="19">
        <v>187.75</v>
      </c>
      <c r="C26" s="19">
        <v>21.7</v>
      </c>
      <c r="D26" s="19"/>
      <c r="E26" s="20">
        <f t="shared" si="0"/>
        <v>8.8255952380952181</v>
      </c>
      <c r="F26" s="20">
        <f t="shared" si="0"/>
        <v>2.7615079365079254</v>
      </c>
      <c r="G26" s="21"/>
      <c r="H26" s="20">
        <f t="shared" si="1"/>
        <v>24.371951294406497</v>
      </c>
      <c r="I26" s="22"/>
      <c r="J26" s="18"/>
      <c r="K26" s="19"/>
      <c r="L26" s="18"/>
      <c r="M26" s="18"/>
    </row>
    <row r="27" spans="1:13" x14ac:dyDescent="0.2">
      <c r="A27" s="19">
        <v>16</v>
      </c>
      <c r="B27" s="19">
        <v>162.75</v>
      </c>
      <c r="C27" s="19">
        <v>20.5</v>
      </c>
      <c r="D27" s="19"/>
      <c r="E27" s="20">
        <f t="shared" si="0"/>
        <v>-16.174404761904782</v>
      </c>
      <c r="F27" s="20">
        <f t="shared" si="0"/>
        <v>1.5615079365079261</v>
      </c>
      <c r="G27" s="21"/>
      <c r="H27" s="20">
        <f t="shared" si="1"/>
        <v>-25.256461404005908</v>
      </c>
      <c r="I27" s="22"/>
      <c r="J27" s="18"/>
      <c r="K27" s="19"/>
      <c r="L27" s="18"/>
      <c r="M27" s="18"/>
    </row>
    <row r="28" spans="1:13" x14ac:dyDescent="0.2">
      <c r="A28" s="19">
        <v>17</v>
      </c>
      <c r="B28" s="19">
        <v>195.75</v>
      </c>
      <c r="C28" s="19">
        <v>28.1</v>
      </c>
      <c r="D28" s="19"/>
      <c r="E28" s="20">
        <f t="shared" si="0"/>
        <v>16.825595238095218</v>
      </c>
      <c r="F28" s="20">
        <f t="shared" si="0"/>
        <v>9.1615079365079275</v>
      </c>
      <c r="G28" s="21"/>
      <c r="H28" s="20">
        <f t="shared" si="1"/>
        <v>154.14782431027933</v>
      </c>
      <c r="I28" s="22"/>
      <c r="J28" s="18"/>
      <c r="K28" s="19"/>
      <c r="L28" s="18"/>
      <c r="M28" s="18"/>
    </row>
    <row r="29" spans="1:13" x14ac:dyDescent="0.2">
      <c r="A29" s="19">
        <v>18</v>
      </c>
      <c r="B29" s="19">
        <v>209.25</v>
      </c>
      <c r="C29" s="19">
        <v>22.4</v>
      </c>
      <c r="D29" s="19"/>
      <c r="E29" s="20">
        <f t="shared" si="0"/>
        <v>30.325595238095218</v>
      </c>
      <c r="F29" s="20">
        <f t="shared" si="0"/>
        <v>3.4615079365079247</v>
      </c>
      <c r="G29" s="21"/>
      <c r="H29" s="20">
        <f t="shared" si="1"/>
        <v>104.97228859599352</v>
      </c>
      <c r="I29" s="22"/>
      <c r="J29" s="18"/>
      <c r="K29" s="19"/>
      <c r="L29" s="18"/>
      <c r="M29" s="18"/>
    </row>
    <row r="30" spans="1:13" x14ac:dyDescent="0.2">
      <c r="A30" s="19">
        <v>19</v>
      </c>
      <c r="B30" s="19">
        <v>183.75</v>
      </c>
      <c r="C30" s="19">
        <v>16.100000000000001</v>
      </c>
      <c r="D30" s="19"/>
      <c r="E30" s="20">
        <f t="shared" si="0"/>
        <v>4.8255952380952181</v>
      </c>
      <c r="F30" s="20">
        <f t="shared" si="0"/>
        <v>-2.8384920634920725</v>
      </c>
      <c r="G30" s="21"/>
      <c r="H30" s="20">
        <f t="shared" si="1"/>
        <v>-13.697413784958414</v>
      </c>
      <c r="I30" s="22"/>
      <c r="J30" s="18"/>
      <c r="K30" s="19"/>
      <c r="L30" s="18"/>
      <c r="M30" s="18"/>
    </row>
    <row r="31" spans="1:13" x14ac:dyDescent="0.2">
      <c r="A31" s="19">
        <v>20</v>
      </c>
      <c r="B31" s="19">
        <v>211.75</v>
      </c>
      <c r="C31" s="19">
        <v>16.5</v>
      </c>
      <c r="D31" s="19"/>
      <c r="E31" s="20">
        <f t="shared" si="0"/>
        <v>32.825595238095218</v>
      </c>
      <c r="F31" s="20">
        <f t="shared" si="0"/>
        <v>-2.4384920634920739</v>
      </c>
      <c r="G31" s="21"/>
      <c r="H31" s="20">
        <f t="shared" si="1"/>
        <v>-80.044953467498402</v>
      </c>
      <c r="I31" s="22"/>
      <c r="J31" s="18"/>
      <c r="K31" s="19"/>
      <c r="L31" s="18"/>
      <c r="M31" s="18"/>
    </row>
    <row r="32" spans="1:13" x14ac:dyDescent="0.2">
      <c r="A32" s="19">
        <v>21</v>
      </c>
      <c r="B32" s="19">
        <v>179</v>
      </c>
      <c r="C32" s="19">
        <v>19</v>
      </c>
      <c r="D32" s="19"/>
      <c r="E32" s="20">
        <f t="shared" si="0"/>
        <v>7.5595238095218065E-2</v>
      </c>
      <c r="F32" s="20">
        <f t="shared" si="0"/>
        <v>6.1507936507926075E-2</v>
      </c>
      <c r="G32" s="21"/>
      <c r="H32" s="20">
        <f t="shared" si="1"/>
        <v>4.6497071050622275E-3</v>
      </c>
      <c r="I32" s="22"/>
      <c r="J32" s="18"/>
      <c r="K32" s="19"/>
      <c r="L32" s="18"/>
      <c r="M32" s="18"/>
    </row>
    <row r="33" spans="1:13" x14ac:dyDescent="0.2">
      <c r="A33" s="19">
        <v>22</v>
      </c>
      <c r="B33" s="19">
        <v>200.5</v>
      </c>
      <c r="C33" s="19">
        <v>15.3</v>
      </c>
      <c r="D33" s="19"/>
      <c r="E33" s="20">
        <f t="shared" si="0"/>
        <v>21.575595238095218</v>
      </c>
      <c r="F33" s="20">
        <f t="shared" si="0"/>
        <v>-3.6384920634920732</v>
      </c>
      <c r="G33" s="21"/>
      <c r="H33" s="20">
        <f t="shared" si="1"/>
        <v>-78.502632038926819</v>
      </c>
      <c r="I33" s="22"/>
      <c r="J33" s="18"/>
      <c r="K33" s="19"/>
      <c r="L33" s="18"/>
      <c r="M33" s="18"/>
    </row>
    <row r="34" spans="1:13" x14ac:dyDescent="0.2">
      <c r="A34" s="19">
        <v>23</v>
      </c>
      <c r="B34" s="19">
        <v>140.25</v>
      </c>
      <c r="C34" s="19">
        <v>15.7</v>
      </c>
      <c r="D34" s="19"/>
      <c r="E34" s="20">
        <f t="shared" si="0"/>
        <v>-38.674404761904782</v>
      </c>
      <c r="F34" s="20">
        <f t="shared" si="0"/>
        <v>-3.2384920634920746</v>
      </c>
      <c r="G34" s="21"/>
      <c r="H34" s="20">
        <f t="shared" si="1"/>
        <v>125.24675288170873</v>
      </c>
      <c r="I34" s="22"/>
      <c r="J34" s="18"/>
      <c r="K34" s="19"/>
      <c r="L34" s="18"/>
      <c r="M34" s="18"/>
    </row>
    <row r="35" spans="1:13" x14ac:dyDescent="0.2">
      <c r="A35" s="19">
        <v>24</v>
      </c>
      <c r="B35" s="19">
        <v>148.75</v>
      </c>
      <c r="C35" s="19">
        <v>17.600000000000001</v>
      </c>
      <c r="D35" s="19"/>
      <c r="E35" s="20">
        <f t="shared" si="0"/>
        <v>-30.174404761904782</v>
      </c>
      <c r="F35" s="20">
        <f t="shared" si="0"/>
        <v>-1.3384920634920725</v>
      </c>
      <c r="G35" s="21"/>
      <c r="H35" s="20">
        <f t="shared" si="1"/>
        <v>40.388201294406947</v>
      </c>
      <c r="I35" s="22"/>
      <c r="J35" s="18"/>
      <c r="K35" s="19"/>
      <c r="L35" s="18"/>
      <c r="M35" s="18"/>
    </row>
    <row r="36" spans="1:13" x14ac:dyDescent="0.2">
      <c r="A36" s="19">
        <v>25</v>
      </c>
      <c r="B36" s="19">
        <v>151.25</v>
      </c>
      <c r="C36" s="19">
        <v>14.2</v>
      </c>
      <c r="D36" s="19"/>
      <c r="E36" s="20">
        <f t="shared" si="0"/>
        <v>-27.674404761904782</v>
      </c>
      <c r="F36" s="20">
        <f t="shared" si="0"/>
        <v>-4.7384920634920746</v>
      </c>
      <c r="G36" s="21"/>
      <c r="H36" s="20">
        <f t="shared" si="1"/>
        <v>131.13494732615308</v>
      </c>
      <c r="I36" s="22"/>
      <c r="J36" s="18"/>
      <c r="K36" s="19"/>
      <c r="L36" s="18"/>
      <c r="M36" s="18"/>
    </row>
    <row r="37" spans="1:13" x14ac:dyDescent="0.2">
      <c r="A37" s="19">
        <v>26</v>
      </c>
      <c r="B37" s="19">
        <v>159.25</v>
      </c>
      <c r="C37" s="19">
        <v>4.5999999999999996</v>
      </c>
      <c r="D37" s="19"/>
      <c r="E37" s="20">
        <f t="shared" si="0"/>
        <v>-19.674404761904782</v>
      </c>
      <c r="F37" s="20">
        <f t="shared" si="0"/>
        <v>-14.338492063492074</v>
      </c>
      <c r="G37" s="21"/>
      <c r="H37" s="20">
        <f t="shared" si="1"/>
        <v>282.10129653250237</v>
      </c>
      <c r="I37" s="22"/>
      <c r="J37" s="18"/>
      <c r="K37" s="19"/>
      <c r="L37" s="18"/>
      <c r="M37" s="18"/>
    </row>
    <row r="38" spans="1:13" x14ac:dyDescent="0.2">
      <c r="A38" s="19">
        <v>27</v>
      </c>
      <c r="B38" s="19">
        <v>131.5</v>
      </c>
      <c r="C38" s="19">
        <v>8.5</v>
      </c>
      <c r="D38" s="19"/>
      <c r="E38" s="20">
        <f t="shared" si="0"/>
        <v>-47.424404761904782</v>
      </c>
      <c r="F38" s="20">
        <f t="shared" si="0"/>
        <v>-10.438492063492074</v>
      </c>
      <c r="G38" s="21"/>
      <c r="H38" s="20">
        <f t="shared" si="1"/>
        <v>495.03927272297881</v>
      </c>
      <c r="I38" s="22"/>
      <c r="J38" s="18"/>
      <c r="K38" s="19"/>
      <c r="L38" s="18"/>
      <c r="M38" s="18"/>
    </row>
    <row r="39" spans="1:13" x14ac:dyDescent="0.2">
      <c r="A39" s="19">
        <v>28</v>
      </c>
      <c r="B39" s="19">
        <v>148</v>
      </c>
      <c r="C39" s="19">
        <v>22.4</v>
      </c>
      <c r="D39" s="19"/>
      <c r="E39" s="20">
        <f t="shared" si="0"/>
        <v>-30.924404761904782</v>
      </c>
      <c r="F39" s="20">
        <f t="shared" si="0"/>
        <v>3.4615079365079247</v>
      </c>
      <c r="G39" s="21"/>
      <c r="H39" s="20">
        <f t="shared" si="1"/>
        <v>-107.04507251511686</v>
      </c>
      <c r="I39" s="22"/>
      <c r="J39" s="18"/>
      <c r="K39" s="19"/>
      <c r="L39" s="18"/>
      <c r="M39" s="18"/>
    </row>
    <row r="40" spans="1:13" x14ac:dyDescent="0.2">
      <c r="A40" s="19">
        <v>29</v>
      </c>
      <c r="B40" s="19">
        <v>133.25</v>
      </c>
      <c r="C40" s="19">
        <v>4.7</v>
      </c>
      <c r="D40" s="19"/>
      <c r="E40" s="20">
        <f t="shared" si="0"/>
        <v>-45.674404761904782</v>
      </c>
      <c r="F40" s="20">
        <f t="shared" si="0"/>
        <v>-14.238492063492075</v>
      </c>
      <c r="G40" s="21"/>
      <c r="H40" s="20">
        <f t="shared" si="1"/>
        <v>650.33464970710588</v>
      </c>
      <c r="I40" s="22"/>
      <c r="J40" s="18"/>
      <c r="K40" s="19"/>
      <c r="L40" s="18"/>
      <c r="M40" s="18"/>
    </row>
    <row r="41" spans="1:13" x14ac:dyDescent="0.2">
      <c r="A41" s="19">
        <v>30</v>
      </c>
      <c r="B41" s="19">
        <v>160.75</v>
      </c>
      <c r="C41" s="19">
        <v>9.4</v>
      </c>
      <c r="D41" s="19"/>
      <c r="E41" s="20">
        <f t="shared" si="0"/>
        <v>-18.174404761904782</v>
      </c>
      <c r="F41" s="20">
        <f t="shared" si="0"/>
        <v>-9.5384920634920736</v>
      </c>
      <c r="G41" s="21"/>
      <c r="H41" s="20">
        <f t="shared" si="1"/>
        <v>173.35641558012131</v>
      </c>
      <c r="I41" s="22"/>
      <c r="J41" s="18"/>
      <c r="K41" s="19"/>
      <c r="L41" s="18"/>
      <c r="M41" s="18"/>
    </row>
    <row r="42" spans="1:13" x14ac:dyDescent="0.2">
      <c r="A42" s="19">
        <v>31</v>
      </c>
      <c r="B42" s="19">
        <v>182</v>
      </c>
      <c r="C42" s="19">
        <v>12.3</v>
      </c>
      <c r="D42" s="19"/>
      <c r="E42" s="20">
        <f t="shared" si="0"/>
        <v>3.0755952380952181</v>
      </c>
      <c r="F42" s="20">
        <f t="shared" si="0"/>
        <v>-6.6384920634920732</v>
      </c>
      <c r="G42" s="21"/>
      <c r="H42" s="20">
        <f t="shared" si="1"/>
        <v>-20.417314578609119</v>
      </c>
      <c r="I42" s="22"/>
      <c r="J42" s="18"/>
      <c r="K42" s="19"/>
      <c r="L42" s="18"/>
      <c r="M42" s="18"/>
    </row>
    <row r="43" spans="1:13" x14ac:dyDescent="0.2">
      <c r="A43" s="19">
        <v>32</v>
      </c>
      <c r="B43" s="19">
        <v>160.25</v>
      </c>
      <c r="C43" s="19">
        <v>6.5</v>
      </c>
      <c r="D43" s="19"/>
      <c r="E43" s="20">
        <f t="shared" si="0"/>
        <v>-18.674404761904782</v>
      </c>
      <c r="F43" s="20">
        <f t="shared" si="0"/>
        <v>-12.438492063492074</v>
      </c>
      <c r="G43" s="21"/>
      <c r="H43" s="20">
        <f t="shared" si="1"/>
        <v>232.28143542139122</v>
      </c>
      <c r="I43" s="22"/>
      <c r="J43" s="18"/>
      <c r="K43" s="19"/>
      <c r="L43" s="18"/>
      <c r="M43" s="18"/>
    </row>
    <row r="44" spans="1:13" x14ac:dyDescent="0.2">
      <c r="A44" s="19">
        <v>33</v>
      </c>
      <c r="B44" s="19">
        <v>168</v>
      </c>
      <c r="C44" s="19">
        <v>13.4</v>
      </c>
      <c r="D44" s="19"/>
      <c r="E44" s="20">
        <f t="shared" si="0"/>
        <v>-10.924404761904782</v>
      </c>
      <c r="F44" s="20">
        <f t="shared" si="0"/>
        <v>-5.5384920634920736</v>
      </c>
      <c r="G44" s="21"/>
      <c r="H44" s="20">
        <f t="shared" si="1"/>
        <v>60.504729072184652</v>
      </c>
      <c r="I44" s="22"/>
      <c r="J44" s="18"/>
      <c r="K44" s="19"/>
      <c r="L44" s="18"/>
      <c r="M44" s="18"/>
    </row>
    <row r="45" spans="1:13" x14ac:dyDescent="0.2">
      <c r="A45" s="19">
        <v>34</v>
      </c>
      <c r="B45" s="19">
        <v>218.5</v>
      </c>
      <c r="C45" s="19">
        <v>20.9</v>
      </c>
      <c r="D45" s="19"/>
      <c r="E45" s="20">
        <f t="shared" si="0"/>
        <v>39.575595238095218</v>
      </c>
      <c r="F45" s="20">
        <f t="shared" si="0"/>
        <v>1.9615079365079247</v>
      </c>
      <c r="G45" s="21"/>
      <c r="H45" s="20">
        <f t="shared" si="1"/>
        <v>77.627844151548999</v>
      </c>
      <c r="I45" s="22"/>
      <c r="J45" s="18"/>
      <c r="K45" s="19"/>
      <c r="L45" s="18"/>
      <c r="M45" s="18"/>
    </row>
    <row r="46" spans="1:13" x14ac:dyDescent="0.2">
      <c r="A46" s="19">
        <v>35</v>
      </c>
      <c r="B46" s="19">
        <v>247.25</v>
      </c>
      <c r="C46" s="19">
        <v>31.1</v>
      </c>
      <c r="D46" s="19"/>
      <c r="E46" s="20">
        <f t="shared" si="0"/>
        <v>68.325595238095218</v>
      </c>
      <c r="F46" s="20">
        <f t="shared" si="0"/>
        <v>12.161507936507927</v>
      </c>
      <c r="G46" s="21"/>
      <c r="H46" s="20">
        <f t="shared" si="1"/>
        <v>830.94226875472327</v>
      </c>
      <c r="I46" s="22"/>
      <c r="J46" s="18"/>
      <c r="K46" s="19"/>
      <c r="L46" s="18"/>
      <c r="M46" s="18"/>
    </row>
    <row r="47" spans="1:13" x14ac:dyDescent="0.2">
      <c r="A47" s="19">
        <v>36</v>
      </c>
      <c r="B47" s="19">
        <v>191.75</v>
      </c>
      <c r="C47" s="19">
        <v>38.200000000000003</v>
      </c>
      <c r="D47" s="19"/>
      <c r="E47" s="20">
        <f t="shared" si="0"/>
        <v>12.825595238095218</v>
      </c>
      <c r="F47" s="20">
        <f t="shared" si="0"/>
        <v>19.261507936507929</v>
      </c>
      <c r="G47" s="21"/>
      <c r="H47" s="20">
        <f t="shared" si="1"/>
        <v>247.04030446900936</v>
      </c>
      <c r="I47" s="22"/>
      <c r="J47" s="18"/>
      <c r="K47" s="19"/>
      <c r="L47" s="18"/>
      <c r="M47" s="18"/>
    </row>
    <row r="48" spans="1:13" x14ac:dyDescent="0.2">
      <c r="A48" s="19">
        <v>37</v>
      </c>
      <c r="B48" s="19">
        <v>202.25</v>
      </c>
      <c r="C48" s="19">
        <v>23.6</v>
      </c>
      <c r="D48" s="19"/>
      <c r="E48" s="20">
        <f t="shared" si="0"/>
        <v>23.325595238095218</v>
      </c>
      <c r="F48" s="20">
        <f t="shared" si="0"/>
        <v>4.6615079365079275</v>
      </c>
      <c r="G48" s="21"/>
      <c r="H48" s="20">
        <f t="shared" si="1"/>
        <v>108.73244732615238</v>
      </c>
      <c r="I48" s="22"/>
      <c r="J48" s="18"/>
      <c r="K48" s="19"/>
      <c r="L48" s="18"/>
      <c r="M48" s="18"/>
    </row>
    <row r="49" spans="1:13" x14ac:dyDescent="0.2">
      <c r="A49" s="19">
        <v>38</v>
      </c>
      <c r="B49" s="19">
        <v>196.75</v>
      </c>
      <c r="C49" s="19">
        <v>27.5</v>
      </c>
      <c r="D49" s="19"/>
      <c r="E49" s="20">
        <f t="shared" si="0"/>
        <v>17.825595238095218</v>
      </c>
      <c r="F49" s="20">
        <f t="shared" si="0"/>
        <v>8.5615079365079261</v>
      </c>
      <c r="G49" s="21"/>
      <c r="H49" s="20">
        <f t="shared" si="1"/>
        <v>152.6139751039301</v>
      </c>
      <c r="I49" s="22"/>
      <c r="J49" s="18"/>
      <c r="K49" s="19"/>
      <c r="L49" s="18"/>
      <c r="M49" s="18"/>
    </row>
    <row r="50" spans="1:13" x14ac:dyDescent="0.2">
      <c r="A50" s="19">
        <v>39</v>
      </c>
      <c r="B50" s="19">
        <v>363.15</v>
      </c>
      <c r="C50" s="19">
        <v>33.799999999999997</v>
      </c>
      <c r="D50" s="19"/>
      <c r="E50" s="20">
        <f t="shared" si="0"/>
        <v>184.2255952380952</v>
      </c>
      <c r="F50" s="20">
        <f t="shared" si="0"/>
        <v>14.861507936507923</v>
      </c>
      <c r="G50" s="21"/>
      <c r="H50" s="20">
        <f t="shared" si="1"/>
        <v>2737.8701457388479</v>
      </c>
      <c r="I50" s="22"/>
      <c r="J50" s="18"/>
      <c r="K50" s="19"/>
      <c r="L50" s="18"/>
      <c r="M50" s="18"/>
    </row>
    <row r="51" spans="1:13" x14ac:dyDescent="0.2">
      <c r="A51" s="19">
        <v>40</v>
      </c>
      <c r="B51" s="19">
        <v>203</v>
      </c>
      <c r="C51" s="19">
        <v>31.3</v>
      </c>
      <c r="D51" s="19"/>
      <c r="E51" s="20">
        <f t="shared" si="0"/>
        <v>24.075595238095218</v>
      </c>
      <c r="F51" s="20">
        <f t="shared" si="0"/>
        <v>12.361507936507927</v>
      </c>
      <c r="G51" s="21"/>
      <c r="H51" s="20">
        <f t="shared" si="1"/>
        <v>297.61066161186648</v>
      </c>
      <c r="I51" s="22"/>
      <c r="J51" s="18"/>
      <c r="K51" s="19"/>
      <c r="L51" s="18"/>
      <c r="M51" s="18"/>
    </row>
    <row r="52" spans="1:13" x14ac:dyDescent="0.2">
      <c r="A52" s="19">
        <v>41</v>
      </c>
      <c r="B52" s="19">
        <v>262.75</v>
      </c>
      <c r="C52" s="19">
        <v>33.1</v>
      </c>
      <c r="D52" s="19"/>
      <c r="E52" s="20">
        <f t="shared" si="0"/>
        <v>83.825595238095218</v>
      </c>
      <c r="F52" s="20">
        <f t="shared" si="0"/>
        <v>14.161507936507927</v>
      </c>
      <c r="G52" s="21"/>
      <c r="H52" s="20">
        <f t="shared" si="1"/>
        <v>1187.0968322467866</v>
      </c>
      <c r="I52" s="22"/>
      <c r="J52" s="18"/>
      <c r="K52" s="19"/>
      <c r="L52" s="18"/>
      <c r="M52" s="18"/>
    </row>
    <row r="53" spans="1:13" x14ac:dyDescent="0.2">
      <c r="A53" s="19">
        <v>42</v>
      </c>
      <c r="B53" s="19">
        <v>205</v>
      </c>
      <c r="C53" s="19">
        <v>31.7</v>
      </c>
      <c r="D53" s="19"/>
      <c r="E53" s="20">
        <f t="shared" si="0"/>
        <v>26.075595238095218</v>
      </c>
      <c r="F53" s="20">
        <f t="shared" si="0"/>
        <v>12.761507936507925</v>
      </c>
      <c r="G53" s="21"/>
      <c r="H53" s="20">
        <f t="shared" si="1"/>
        <v>332.7639155801204</v>
      </c>
      <c r="I53" s="22"/>
      <c r="J53" s="18"/>
      <c r="K53" s="19"/>
      <c r="L53" s="18"/>
      <c r="M53" s="18"/>
    </row>
    <row r="54" spans="1:13" x14ac:dyDescent="0.2">
      <c r="A54" s="19">
        <v>43</v>
      </c>
      <c r="B54" s="19">
        <v>217</v>
      </c>
      <c r="C54" s="19">
        <v>30.4</v>
      </c>
      <c r="D54" s="19"/>
      <c r="E54" s="20">
        <f t="shared" si="0"/>
        <v>38.075595238095218</v>
      </c>
      <c r="F54" s="20">
        <f t="shared" si="0"/>
        <v>11.461507936507925</v>
      </c>
      <c r="G54" s="21"/>
      <c r="H54" s="20">
        <f t="shared" si="1"/>
        <v>436.40373700869168</v>
      </c>
      <c r="I54" s="22"/>
      <c r="J54" s="18"/>
      <c r="K54" s="19"/>
      <c r="L54" s="18"/>
      <c r="M54" s="18"/>
    </row>
    <row r="55" spans="1:13" x14ac:dyDescent="0.2">
      <c r="A55" s="19">
        <v>44</v>
      </c>
      <c r="B55" s="19">
        <v>212</v>
      </c>
      <c r="C55" s="19">
        <v>30.8</v>
      </c>
      <c r="D55" s="19"/>
      <c r="E55" s="20">
        <f t="shared" si="0"/>
        <v>33.075595238095218</v>
      </c>
      <c r="F55" s="20">
        <f t="shared" si="0"/>
        <v>11.861507936507927</v>
      </c>
      <c r="G55" s="21"/>
      <c r="H55" s="20">
        <f t="shared" si="1"/>
        <v>392.32643542139022</v>
      </c>
      <c r="I55" s="22"/>
      <c r="J55" s="18"/>
      <c r="K55" s="19"/>
      <c r="L55" s="18"/>
      <c r="M55" s="18"/>
    </row>
    <row r="56" spans="1:13" x14ac:dyDescent="0.2">
      <c r="A56" s="19">
        <v>45</v>
      </c>
      <c r="B56" s="19">
        <v>125.25</v>
      </c>
      <c r="C56" s="19">
        <v>8.4</v>
      </c>
      <c r="D56" s="19"/>
      <c r="E56" s="20">
        <f t="shared" si="0"/>
        <v>-53.674404761904782</v>
      </c>
      <c r="F56" s="20">
        <f t="shared" si="0"/>
        <v>-10.538492063492074</v>
      </c>
      <c r="G56" s="21"/>
      <c r="H56" s="20">
        <f t="shared" si="1"/>
        <v>565.64728859599472</v>
      </c>
      <c r="I56" s="22"/>
      <c r="J56" s="18"/>
      <c r="K56" s="19"/>
      <c r="L56" s="18"/>
      <c r="M56" s="18"/>
    </row>
    <row r="57" spans="1:13" x14ac:dyDescent="0.2">
      <c r="A57" s="19">
        <v>46</v>
      </c>
      <c r="B57" s="19">
        <v>164.25</v>
      </c>
      <c r="C57" s="19">
        <v>14.1</v>
      </c>
      <c r="D57" s="19"/>
      <c r="E57" s="20">
        <f t="shared" si="0"/>
        <v>-14.674404761904782</v>
      </c>
      <c r="F57" s="20">
        <f t="shared" si="0"/>
        <v>-4.8384920634920743</v>
      </c>
      <c r="G57" s="21"/>
      <c r="H57" s="20">
        <f t="shared" si="1"/>
        <v>71.001990976946587</v>
      </c>
      <c r="I57" s="22"/>
      <c r="J57" s="18"/>
      <c r="K57" s="19"/>
      <c r="L57" s="18"/>
      <c r="M57" s="18"/>
    </row>
    <row r="58" spans="1:13" x14ac:dyDescent="0.2">
      <c r="A58" s="19">
        <v>47</v>
      </c>
      <c r="B58" s="19">
        <v>133.5</v>
      </c>
      <c r="C58" s="19">
        <v>11.2</v>
      </c>
      <c r="D58" s="19"/>
      <c r="E58" s="20">
        <f t="shared" si="0"/>
        <v>-45.424404761904782</v>
      </c>
      <c r="F58" s="20">
        <f t="shared" si="0"/>
        <v>-7.7384920634920746</v>
      </c>
      <c r="G58" s="21"/>
      <c r="H58" s="20">
        <f t="shared" si="1"/>
        <v>351.51639573885177</v>
      </c>
      <c r="I58" s="22"/>
      <c r="J58" s="18"/>
      <c r="K58" s="19"/>
      <c r="L58" s="18"/>
      <c r="M58" s="18"/>
    </row>
    <row r="59" spans="1:13" x14ac:dyDescent="0.2">
      <c r="A59" s="19">
        <v>48</v>
      </c>
      <c r="B59" s="19">
        <v>148.5</v>
      </c>
      <c r="C59" s="19">
        <v>6.4</v>
      </c>
      <c r="D59" s="19"/>
      <c r="E59" s="20">
        <f t="shared" si="0"/>
        <v>-30.424404761904782</v>
      </c>
      <c r="F59" s="20">
        <f t="shared" si="0"/>
        <v>-12.538492063492074</v>
      </c>
      <c r="G59" s="21"/>
      <c r="H59" s="20">
        <f t="shared" si="1"/>
        <v>381.47615764361353</v>
      </c>
      <c r="I59" s="22"/>
      <c r="J59" s="18"/>
      <c r="K59" s="19"/>
      <c r="L59" s="18"/>
      <c r="M59" s="18"/>
    </row>
    <row r="60" spans="1:13" x14ac:dyDescent="0.2">
      <c r="A60" s="19">
        <v>49</v>
      </c>
      <c r="B60" s="19">
        <v>135.75</v>
      </c>
      <c r="C60" s="19">
        <v>13.4</v>
      </c>
      <c r="D60" s="19"/>
      <c r="E60" s="20">
        <f t="shared" si="0"/>
        <v>-43.174404761904782</v>
      </c>
      <c r="F60" s="20">
        <f t="shared" si="0"/>
        <v>-5.5384920634920736</v>
      </c>
      <c r="G60" s="21"/>
      <c r="H60" s="20">
        <f t="shared" si="1"/>
        <v>239.12109811980403</v>
      </c>
      <c r="I60" s="22"/>
      <c r="J60" s="18"/>
      <c r="K60" s="19"/>
      <c r="L60" s="18"/>
      <c r="M60" s="18"/>
    </row>
    <row r="61" spans="1:13" x14ac:dyDescent="0.2">
      <c r="A61" s="19">
        <v>50</v>
      </c>
      <c r="B61" s="19">
        <v>127.5</v>
      </c>
      <c r="C61" s="19">
        <v>5</v>
      </c>
      <c r="D61" s="19"/>
      <c r="E61" s="20">
        <f t="shared" si="0"/>
        <v>-51.424404761904782</v>
      </c>
      <c r="F61" s="20">
        <f t="shared" si="0"/>
        <v>-13.938492063492074</v>
      </c>
      <c r="G61" s="21"/>
      <c r="H61" s="20">
        <f t="shared" si="1"/>
        <v>716.77865764361377</v>
      </c>
      <c r="I61" s="22"/>
      <c r="J61" s="18"/>
      <c r="K61" s="19"/>
      <c r="L61" s="18"/>
      <c r="M61" s="18"/>
    </row>
    <row r="62" spans="1:13" x14ac:dyDescent="0.2">
      <c r="A62" s="19">
        <v>51</v>
      </c>
      <c r="B62" s="19">
        <v>158.25</v>
      </c>
      <c r="C62" s="19">
        <v>10.7</v>
      </c>
      <c r="D62" s="19"/>
      <c r="E62" s="20">
        <f t="shared" si="0"/>
        <v>-20.674404761904782</v>
      </c>
      <c r="F62" s="20">
        <f t="shared" si="0"/>
        <v>-8.2384920634920746</v>
      </c>
      <c r="G62" s="21"/>
      <c r="H62" s="20">
        <f t="shared" si="1"/>
        <v>170.32591954837531</v>
      </c>
      <c r="I62" s="22"/>
      <c r="J62" s="18"/>
      <c r="K62" s="19"/>
      <c r="L62" s="18"/>
      <c r="M62" s="18"/>
    </row>
    <row r="63" spans="1:13" x14ac:dyDescent="0.2">
      <c r="A63" s="19">
        <v>52</v>
      </c>
      <c r="B63" s="19">
        <v>139.25</v>
      </c>
      <c r="C63" s="19">
        <v>7.4</v>
      </c>
      <c r="D63" s="19"/>
      <c r="E63" s="20">
        <f t="shared" si="0"/>
        <v>-39.674404761904782</v>
      </c>
      <c r="F63" s="20">
        <f t="shared" si="0"/>
        <v>-11.538492063492074</v>
      </c>
      <c r="G63" s="21"/>
      <c r="H63" s="20">
        <f t="shared" si="1"/>
        <v>457.78280446901044</v>
      </c>
      <c r="I63" s="22"/>
      <c r="J63" s="18"/>
      <c r="K63" s="19"/>
      <c r="L63" s="18"/>
      <c r="M63" s="18"/>
    </row>
    <row r="64" spans="1:13" x14ac:dyDescent="0.2">
      <c r="A64" s="19">
        <v>53</v>
      </c>
      <c r="B64" s="19">
        <v>137.25</v>
      </c>
      <c r="C64" s="19">
        <v>8.6999999999999993</v>
      </c>
      <c r="D64" s="19"/>
      <c r="E64" s="20">
        <f t="shared" si="0"/>
        <v>-41.674404761904782</v>
      </c>
      <c r="F64" s="20">
        <f t="shared" si="0"/>
        <v>-10.238492063492075</v>
      </c>
      <c r="G64" s="21"/>
      <c r="H64" s="20">
        <f t="shared" si="1"/>
        <v>426.68306240551846</v>
      </c>
      <c r="I64" s="22"/>
      <c r="J64" s="18"/>
      <c r="K64" s="19"/>
      <c r="L64" s="18"/>
      <c r="M64" s="18"/>
    </row>
    <row r="65" spans="1:13" x14ac:dyDescent="0.2">
      <c r="A65" s="19">
        <v>54</v>
      </c>
      <c r="B65" s="19">
        <v>152.75</v>
      </c>
      <c r="C65" s="19">
        <v>7.1</v>
      </c>
      <c r="D65" s="19"/>
      <c r="E65" s="20">
        <f t="shared" si="0"/>
        <v>-26.174404761904782</v>
      </c>
      <c r="F65" s="20">
        <f t="shared" si="0"/>
        <v>-11.838492063492074</v>
      </c>
      <c r="G65" s="21"/>
      <c r="H65" s="20">
        <f t="shared" si="1"/>
        <v>309.8654830404389</v>
      </c>
      <c r="I65" s="22"/>
      <c r="J65" s="18"/>
      <c r="K65" s="19"/>
      <c r="L65" s="18"/>
      <c r="M65" s="18"/>
    </row>
    <row r="66" spans="1:13" x14ac:dyDescent="0.2">
      <c r="A66" s="19">
        <v>55</v>
      </c>
      <c r="B66" s="19">
        <v>136.25</v>
      </c>
      <c r="C66" s="19">
        <v>4.9000000000000004</v>
      </c>
      <c r="D66" s="19"/>
      <c r="E66" s="20">
        <f t="shared" si="0"/>
        <v>-42.674404761904782</v>
      </c>
      <c r="F66" s="20">
        <f t="shared" si="0"/>
        <v>-14.038492063492074</v>
      </c>
      <c r="G66" s="21"/>
      <c r="H66" s="20">
        <f t="shared" si="1"/>
        <v>599.08429256424859</v>
      </c>
      <c r="I66" s="22"/>
      <c r="J66" s="18"/>
      <c r="K66" s="19"/>
      <c r="L66" s="18"/>
      <c r="M66" s="18"/>
    </row>
    <row r="67" spans="1:13" x14ac:dyDescent="0.2">
      <c r="A67" s="19">
        <v>56</v>
      </c>
      <c r="B67" s="19">
        <v>198</v>
      </c>
      <c r="C67" s="19">
        <v>22.2</v>
      </c>
      <c r="D67" s="19"/>
      <c r="E67" s="20">
        <f t="shared" si="0"/>
        <v>19.075595238095218</v>
      </c>
      <c r="F67" s="20">
        <f t="shared" si="0"/>
        <v>3.2615079365079254</v>
      </c>
      <c r="G67" s="21"/>
      <c r="H67" s="20">
        <f t="shared" si="1"/>
        <v>62.215205262660341</v>
      </c>
      <c r="I67" s="22"/>
      <c r="J67" s="18"/>
      <c r="K67" s="19"/>
      <c r="L67" s="18"/>
      <c r="M67" s="18"/>
    </row>
    <row r="68" spans="1:13" x14ac:dyDescent="0.2">
      <c r="A68" s="19">
        <v>57</v>
      </c>
      <c r="B68" s="19">
        <v>181.5</v>
      </c>
      <c r="C68" s="19">
        <v>20.100000000000001</v>
      </c>
      <c r="D68" s="19"/>
      <c r="E68" s="20">
        <f t="shared" si="0"/>
        <v>2.5755952380952181</v>
      </c>
      <c r="F68" s="20">
        <f t="shared" si="0"/>
        <v>1.1615079365079275</v>
      </c>
      <c r="G68" s="21"/>
      <c r="H68" s="20">
        <f t="shared" si="1"/>
        <v>2.9915743102796211</v>
      </c>
      <c r="I68" s="22"/>
      <c r="J68" s="18"/>
      <c r="K68" s="19"/>
      <c r="L68" s="18"/>
      <c r="M68" s="18"/>
    </row>
    <row r="69" spans="1:13" x14ac:dyDescent="0.2">
      <c r="A69" s="19">
        <v>58</v>
      </c>
      <c r="B69" s="19">
        <v>201.25</v>
      </c>
      <c r="C69" s="19">
        <v>27.1</v>
      </c>
      <c r="D69" s="19"/>
      <c r="E69" s="20">
        <f t="shared" si="0"/>
        <v>22.325595238095218</v>
      </c>
      <c r="F69" s="20">
        <f t="shared" si="0"/>
        <v>8.1615079365079275</v>
      </c>
      <c r="G69" s="21"/>
      <c r="H69" s="20">
        <f t="shared" si="1"/>
        <v>182.21052272297771</v>
      </c>
      <c r="I69" s="22"/>
      <c r="J69" s="18"/>
      <c r="K69" s="19"/>
      <c r="L69" s="18"/>
      <c r="M69" s="18"/>
    </row>
    <row r="70" spans="1:13" x14ac:dyDescent="0.2">
      <c r="A70" s="19">
        <v>59</v>
      </c>
      <c r="B70" s="19">
        <v>202.5</v>
      </c>
      <c r="C70" s="19">
        <v>30.4</v>
      </c>
      <c r="D70" s="19"/>
      <c r="E70" s="20">
        <f t="shared" si="0"/>
        <v>23.575595238095218</v>
      </c>
      <c r="F70" s="20">
        <f t="shared" si="0"/>
        <v>11.461507936507925</v>
      </c>
      <c r="G70" s="21"/>
      <c r="H70" s="20">
        <f t="shared" si="1"/>
        <v>270.21187192932678</v>
      </c>
      <c r="I70" s="22"/>
      <c r="J70" s="18"/>
      <c r="K70" s="19"/>
      <c r="L70" s="18"/>
      <c r="M70" s="18"/>
    </row>
    <row r="71" spans="1:13" x14ac:dyDescent="0.2">
      <c r="A71" s="19">
        <v>60</v>
      </c>
      <c r="B71" s="19">
        <v>179.75</v>
      </c>
      <c r="C71" s="19">
        <v>24</v>
      </c>
      <c r="D71" s="19"/>
      <c r="E71" s="20">
        <f t="shared" si="0"/>
        <v>0.82559523809521806</v>
      </c>
      <c r="F71" s="20">
        <f t="shared" si="0"/>
        <v>5.0615079365079261</v>
      </c>
      <c r="G71" s="21"/>
      <c r="H71" s="20">
        <f t="shared" si="1"/>
        <v>4.1787568499620971</v>
      </c>
      <c r="I71" s="22"/>
      <c r="J71" s="18"/>
      <c r="K71" s="19"/>
      <c r="L71" s="18"/>
      <c r="M71" s="18"/>
    </row>
    <row r="72" spans="1:13" x14ac:dyDescent="0.2">
      <c r="A72" s="19">
        <v>61</v>
      </c>
      <c r="B72" s="19">
        <v>216</v>
      </c>
      <c r="C72" s="19">
        <v>25.4</v>
      </c>
      <c r="D72" s="19"/>
      <c r="E72" s="20">
        <f t="shared" si="0"/>
        <v>37.075595238095218</v>
      </c>
      <c r="F72" s="20">
        <f t="shared" si="0"/>
        <v>6.4615079365079247</v>
      </c>
      <c r="G72" s="21"/>
      <c r="H72" s="20">
        <f t="shared" si="1"/>
        <v>239.56425288170766</v>
      </c>
      <c r="I72" s="22"/>
      <c r="J72" s="18"/>
      <c r="K72" s="19"/>
      <c r="L72" s="18"/>
      <c r="M72" s="18"/>
    </row>
    <row r="73" spans="1:13" x14ac:dyDescent="0.2">
      <c r="A73" s="19">
        <v>62</v>
      </c>
      <c r="B73" s="19">
        <v>178.75</v>
      </c>
      <c r="C73" s="19">
        <v>28.8</v>
      </c>
      <c r="D73" s="19"/>
      <c r="E73" s="20">
        <f t="shared" si="0"/>
        <v>-0.17440476190478194</v>
      </c>
      <c r="F73" s="20">
        <f t="shared" si="0"/>
        <v>9.8615079365079268</v>
      </c>
      <c r="G73" s="21"/>
      <c r="H73" s="20">
        <f t="shared" si="1"/>
        <v>-1.7198939436887823</v>
      </c>
      <c r="I73" s="22"/>
      <c r="J73" s="18"/>
      <c r="K73" s="19"/>
      <c r="L73" s="18"/>
      <c r="M73" s="18"/>
    </row>
    <row r="74" spans="1:13" x14ac:dyDescent="0.2">
      <c r="A74" s="19">
        <v>63</v>
      </c>
      <c r="B74" s="19">
        <v>193.25</v>
      </c>
      <c r="C74" s="19">
        <v>29.6</v>
      </c>
      <c r="D74" s="19"/>
      <c r="E74" s="20">
        <f t="shared" si="0"/>
        <v>14.325595238095218</v>
      </c>
      <c r="F74" s="20">
        <f t="shared" si="0"/>
        <v>10.661507936507927</v>
      </c>
      <c r="G74" s="21"/>
      <c r="H74" s="20">
        <f t="shared" si="1"/>
        <v>152.73244732615234</v>
      </c>
      <c r="I74" s="22"/>
      <c r="J74" s="18"/>
      <c r="K74" s="19"/>
      <c r="L74" s="18"/>
      <c r="M74" s="18"/>
    </row>
    <row r="75" spans="1:13" x14ac:dyDescent="0.2">
      <c r="A75" s="19">
        <v>64</v>
      </c>
      <c r="B75" s="19">
        <v>178</v>
      </c>
      <c r="C75" s="19">
        <v>25.1</v>
      </c>
      <c r="D75" s="19"/>
      <c r="E75" s="20">
        <f t="shared" si="0"/>
        <v>-0.92440476190478194</v>
      </c>
      <c r="F75" s="20">
        <f t="shared" si="0"/>
        <v>6.1615079365079275</v>
      </c>
      <c r="G75" s="21"/>
      <c r="H75" s="20">
        <f t="shared" si="1"/>
        <v>-5.6957272770220353</v>
      </c>
      <c r="I75" s="22"/>
      <c r="J75" s="18"/>
      <c r="K75" s="19"/>
      <c r="L75" s="18"/>
      <c r="M75" s="18"/>
    </row>
    <row r="76" spans="1:13" x14ac:dyDescent="0.2">
      <c r="A76" s="19">
        <v>65</v>
      </c>
      <c r="B76" s="19">
        <v>205.5</v>
      </c>
      <c r="C76" s="19">
        <v>31</v>
      </c>
      <c r="D76" s="19"/>
      <c r="E76" s="20">
        <f t="shared" ref="E76:F139" si="2">B76-B$8</f>
        <v>26.575595238095218</v>
      </c>
      <c r="F76" s="20">
        <f t="shared" si="2"/>
        <v>12.061507936507926</v>
      </c>
      <c r="G76" s="21"/>
      <c r="H76" s="20">
        <f t="shared" si="1"/>
        <v>320.54175288170774</v>
      </c>
      <c r="I76" s="22"/>
      <c r="J76" s="18"/>
      <c r="K76" s="19"/>
      <c r="L76" s="18"/>
      <c r="M76" s="18"/>
    </row>
    <row r="77" spans="1:13" x14ac:dyDescent="0.2">
      <c r="A77" s="19">
        <v>66</v>
      </c>
      <c r="B77" s="19">
        <v>183.5</v>
      </c>
      <c r="C77" s="19">
        <v>28.9</v>
      </c>
      <c r="D77" s="19"/>
      <c r="E77" s="20">
        <f t="shared" si="2"/>
        <v>4.5755952380952181</v>
      </c>
      <c r="F77" s="20">
        <f t="shared" si="2"/>
        <v>9.9615079365079247</v>
      </c>
      <c r="G77" s="21"/>
      <c r="H77" s="20">
        <f t="shared" ref="H77:H140" si="3">E77*F77</f>
        <v>45.579828278533384</v>
      </c>
      <c r="I77" s="22"/>
      <c r="J77" s="18"/>
      <c r="K77" s="19"/>
      <c r="L77" s="18"/>
      <c r="M77" s="18"/>
    </row>
    <row r="78" spans="1:13" x14ac:dyDescent="0.2">
      <c r="A78" s="19">
        <v>67</v>
      </c>
      <c r="B78" s="19">
        <v>151.5</v>
      </c>
      <c r="C78" s="19">
        <v>21.1</v>
      </c>
      <c r="D78" s="19"/>
      <c r="E78" s="20">
        <f t="shared" si="2"/>
        <v>-27.424404761904782</v>
      </c>
      <c r="F78" s="20">
        <f t="shared" si="2"/>
        <v>2.1615079365079275</v>
      </c>
      <c r="G78" s="21"/>
      <c r="H78" s="20">
        <f t="shared" si="3"/>
        <v>-59.278068546862983</v>
      </c>
      <c r="I78" s="22"/>
      <c r="J78" s="18"/>
      <c r="K78" s="19"/>
      <c r="L78" s="18"/>
      <c r="M78" s="18"/>
    </row>
    <row r="79" spans="1:13" x14ac:dyDescent="0.2">
      <c r="A79" s="19">
        <v>68</v>
      </c>
      <c r="B79" s="19">
        <v>154.75</v>
      </c>
      <c r="C79" s="19">
        <v>14</v>
      </c>
      <c r="D79" s="19"/>
      <c r="E79" s="20">
        <f t="shared" si="2"/>
        <v>-24.174404761904782</v>
      </c>
      <c r="F79" s="20">
        <f t="shared" si="2"/>
        <v>-4.9384920634920739</v>
      </c>
      <c r="G79" s="21"/>
      <c r="H79" s="20">
        <f t="shared" si="3"/>
        <v>119.38510605631177</v>
      </c>
      <c r="I79" s="22"/>
      <c r="J79" s="18"/>
      <c r="K79" s="19"/>
      <c r="L79" s="18"/>
      <c r="M79" s="18"/>
    </row>
    <row r="80" spans="1:13" x14ac:dyDescent="0.2">
      <c r="A80" s="19">
        <v>69</v>
      </c>
      <c r="B80" s="19">
        <v>155.25</v>
      </c>
      <c r="C80" s="19">
        <v>7.1</v>
      </c>
      <c r="D80" s="19"/>
      <c r="E80" s="20">
        <f t="shared" si="2"/>
        <v>-23.674404761904782</v>
      </c>
      <c r="F80" s="20">
        <f t="shared" si="2"/>
        <v>-11.838492063492074</v>
      </c>
      <c r="G80" s="21"/>
      <c r="H80" s="20">
        <f t="shared" si="3"/>
        <v>280.26925288170872</v>
      </c>
      <c r="I80" s="22"/>
      <c r="J80" s="18"/>
      <c r="K80" s="19"/>
      <c r="L80" s="18"/>
      <c r="M80" s="18"/>
    </row>
    <row r="81" spans="1:13" x14ac:dyDescent="0.2">
      <c r="A81" s="19">
        <v>70</v>
      </c>
      <c r="B81" s="19">
        <v>156.75</v>
      </c>
      <c r="C81" s="19">
        <v>13.2</v>
      </c>
      <c r="D81" s="19"/>
      <c r="E81" s="20">
        <f t="shared" si="2"/>
        <v>-22.174404761904782</v>
      </c>
      <c r="F81" s="20">
        <f t="shared" si="2"/>
        <v>-5.7384920634920746</v>
      </c>
      <c r="G81" s="21"/>
      <c r="H81" s="20">
        <f t="shared" si="3"/>
        <v>127.24764573885146</v>
      </c>
      <c r="I81" s="22"/>
      <c r="J81" s="18"/>
      <c r="K81" s="19"/>
      <c r="L81" s="18"/>
      <c r="M81" s="18"/>
    </row>
    <row r="82" spans="1:13" x14ac:dyDescent="0.2">
      <c r="A82" s="19">
        <v>71</v>
      </c>
      <c r="B82" s="19">
        <v>167.5</v>
      </c>
      <c r="C82" s="19">
        <v>23.7</v>
      </c>
      <c r="D82" s="19"/>
      <c r="E82" s="20">
        <f t="shared" si="2"/>
        <v>-11.424404761904782</v>
      </c>
      <c r="F82" s="20">
        <f t="shared" si="2"/>
        <v>4.7615079365079254</v>
      </c>
      <c r="G82" s="21"/>
      <c r="H82" s="20">
        <f t="shared" si="3"/>
        <v>-54.397393943688556</v>
      </c>
      <c r="I82" s="22"/>
      <c r="J82" s="18"/>
      <c r="K82" s="19"/>
      <c r="L82" s="18"/>
      <c r="M82" s="18"/>
    </row>
    <row r="83" spans="1:13" x14ac:dyDescent="0.2">
      <c r="A83" s="19">
        <v>72</v>
      </c>
      <c r="B83" s="19">
        <v>146.75</v>
      </c>
      <c r="C83" s="19">
        <v>9.4</v>
      </c>
      <c r="D83" s="19"/>
      <c r="E83" s="20">
        <f t="shared" si="2"/>
        <v>-32.174404761904782</v>
      </c>
      <c r="F83" s="20">
        <f t="shared" si="2"/>
        <v>-9.5384920634920736</v>
      </c>
      <c r="G83" s="21"/>
      <c r="H83" s="20">
        <f t="shared" si="3"/>
        <v>306.89530446901034</v>
      </c>
      <c r="I83" s="22"/>
      <c r="J83" s="18"/>
      <c r="K83" s="19"/>
      <c r="L83" s="18"/>
      <c r="M83" s="18"/>
    </row>
    <row r="84" spans="1:13" x14ac:dyDescent="0.2">
      <c r="A84" s="19">
        <v>73</v>
      </c>
      <c r="B84" s="19">
        <v>160.75</v>
      </c>
      <c r="C84" s="19">
        <v>9.1</v>
      </c>
      <c r="D84" s="19"/>
      <c r="E84" s="20">
        <f t="shared" si="2"/>
        <v>-18.174404761904782</v>
      </c>
      <c r="F84" s="20">
        <f t="shared" si="2"/>
        <v>-9.8384920634920743</v>
      </c>
      <c r="G84" s="21"/>
      <c r="H84" s="20">
        <f t="shared" si="3"/>
        <v>178.80873700869276</v>
      </c>
      <c r="I84" s="22"/>
      <c r="J84" s="18"/>
      <c r="K84" s="19"/>
      <c r="L84" s="18"/>
      <c r="M84" s="18"/>
    </row>
    <row r="85" spans="1:13" x14ac:dyDescent="0.2">
      <c r="A85" s="19">
        <v>74</v>
      </c>
      <c r="B85" s="19">
        <v>125</v>
      </c>
      <c r="C85" s="19">
        <v>13.7</v>
      </c>
      <c r="D85" s="19"/>
      <c r="E85" s="20">
        <f t="shared" si="2"/>
        <v>-53.924404761904782</v>
      </c>
      <c r="F85" s="20">
        <f t="shared" si="2"/>
        <v>-5.2384920634920746</v>
      </c>
      <c r="G85" s="21"/>
      <c r="H85" s="20">
        <f t="shared" si="3"/>
        <v>282.48256637377244</v>
      </c>
      <c r="I85" s="22"/>
      <c r="J85" s="18"/>
      <c r="K85" s="19"/>
      <c r="L85" s="18"/>
      <c r="M85" s="18"/>
    </row>
    <row r="86" spans="1:13" x14ac:dyDescent="0.2">
      <c r="A86" s="19">
        <v>75</v>
      </c>
      <c r="B86" s="19">
        <v>143</v>
      </c>
      <c r="C86" s="19">
        <v>12</v>
      </c>
      <c r="D86" s="19"/>
      <c r="E86" s="20">
        <f t="shared" si="2"/>
        <v>-35.924404761904782</v>
      </c>
      <c r="F86" s="20">
        <f t="shared" si="2"/>
        <v>-6.9384920634920739</v>
      </c>
      <c r="G86" s="21"/>
      <c r="H86" s="20">
        <f t="shared" si="3"/>
        <v>249.26119732615319</v>
      </c>
      <c r="I86" s="22"/>
      <c r="J86" s="18"/>
      <c r="K86" s="19"/>
      <c r="L86" s="18"/>
      <c r="M86" s="18"/>
    </row>
    <row r="87" spans="1:13" x14ac:dyDescent="0.2">
      <c r="A87" s="19">
        <v>76</v>
      </c>
      <c r="B87" s="19">
        <v>148.25</v>
      </c>
      <c r="C87" s="19">
        <v>18.3</v>
      </c>
      <c r="D87" s="19"/>
      <c r="E87" s="20">
        <f t="shared" si="2"/>
        <v>-30.674404761904782</v>
      </c>
      <c r="F87" s="20">
        <f t="shared" si="2"/>
        <v>-0.63849206349207321</v>
      </c>
      <c r="G87" s="21"/>
      <c r="H87" s="20">
        <f t="shared" si="3"/>
        <v>19.585363992819662</v>
      </c>
      <c r="I87" s="22"/>
      <c r="J87" s="18"/>
      <c r="K87" s="19"/>
      <c r="L87" s="18"/>
      <c r="M87" s="18"/>
    </row>
    <row r="88" spans="1:13" x14ac:dyDescent="0.2">
      <c r="A88" s="19">
        <v>77</v>
      </c>
      <c r="B88" s="19">
        <v>162.5</v>
      </c>
      <c r="C88" s="19">
        <v>9.1999999999999993</v>
      </c>
      <c r="D88" s="19"/>
      <c r="E88" s="20">
        <f t="shared" si="2"/>
        <v>-16.424404761904782</v>
      </c>
      <c r="F88" s="20">
        <f t="shared" si="2"/>
        <v>-9.7384920634920746</v>
      </c>
      <c r="G88" s="21"/>
      <c r="H88" s="20">
        <f t="shared" si="3"/>
        <v>159.94893542139116</v>
      </c>
      <c r="I88" s="22"/>
      <c r="J88" s="18"/>
      <c r="K88" s="19"/>
      <c r="L88" s="18"/>
      <c r="M88" s="18"/>
    </row>
    <row r="89" spans="1:13" x14ac:dyDescent="0.2">
      <c r="A89" s="19">
        <v>78</v>
      </c>
      <c r="B89" s="19">
        <v>177.75</v>
      </c>
      <c r="C89" s="19">
        <v>21.7</v>
      </c>
      <c r="D89" s="19"/>
      <c r="E89" s="20">
        <f t="shared" si="2"/>
        <v>-1.1744047619047819</v>
      </c>
      <c r="F89" s="20">
        <f t="shared" si="2"/>
        <v>2.7615079365079254</v>
      </c>
      <c r="G89" s="21"/>
      <c r="H89" s="20">
        <f t="shared" si="3"/>
        <v>-3.2431280706727557</v>
      </c>
      <c r="I89" s="22"/>
      <c r="J89" s="18"/>
      <c r="K89" s="19"/>
      <c r="L89" s="18"/>
      <c r="M89" s="18"/>
    </row>
    <row r="90" spans="1:13" x14ac:dyDescent="0.2">
      <c r="A90" s="19">
        <v>79</v>
      </c>
      <c r="B90" s="19">
        <v>161.25</v>
      </c>
      <c r="C90" s="19">
        <v>21.1</v>
      </c>
      <c r="D90" s="19"/>
      <c r="E90" s="20">
        <f t="shared" si="2"/>
        <v>-17.674404761904782</v>
      </c>
      <c r="F90" s="20">
        <f t="shared" si="2"/>
        <v>2.1615079365079275</v>
      </c>
      <c r="G90" s="21"/>
      <c r="H90" s="20">
        <f t="shared" si="3"/>
        <v>-38.203366165910694</v>
      </c>
      <c r="I90" s="22"/>
      <c r="J90" s="18"/>
      <c r="K90" s="19"/>
      <c r="L90" s="18"/>
      <c r="M90" s="18"/>
    </row>
    <row r="91" spans="1:13" x14ac:dyDescent="0.2">
      <c r="A91" s="19">
        <v>80</v>
      </c>
      <c r="B91" s="19">
        <v>171.25</v>
      </c>
      <c r="C91" s="19">
        <v>18.600000000000001</v>
      </c>
      <c r="D91" s="19"/>
      <c r="E91" s="20">
        <f t="shared" si="2"/>
        <v>-7.6744047619047819</v>
      </c>
      <c r="F91" s="20">
        <f t="shared" si="2"/>
        <v>-0.3384920634920725</v>
      </c>
      <c r="G91" s="21"/>
      <c r="H91" s="20">
        <f t="shared" si="3"/>
        <v>2.5977251039305371</v>
      </c>
      <c r="I91" s="22"/>
      <c r="J91" s="18"/>
      <c r="K91" s="19"/>
      <c r="L91" s="18"/>
      <c r="M91" s="18"/>
    </row>
    <row r="92" spans="1:13" x14ac:dyDescent="0.2">
      <c r="A92" s="19">
        <v>81</v>
      </c>
      <c r="B92" s="19">
        <v>163.75</v>
      </c>
      <c r="C92" s="19">
        <v>30.2</v>
      </c>
      <c r="D92" s="19"/>
      <c r="E92" s="20">
        <f t="shared" si="2"/>
        <v>-15.174404761904782</v>
      </c>
      <c r="F92" s="20">
        <f t="shared" si="2"/>
        <v>11.261507936507925</v>
      </c>
      <c r="G92" s="21"/>
      <c r="H92" s="20">
        <f t="shared" si="3"/>
        <v>-170.88667965797435</v>
      </c>
      <c r="I92" s="22"/>
      <c r="J92" s="18"/>
      <c r="K92" s="19"/>
      <c r="L92" s="18"/>
      <c r="M92" s="18"/>
    </row>
    <row r="93" spans="1:13" x14ac:dyDescent="0.2">
      <c r="A93" s="19">
        <v>82</v>
      </c>
      <c r="B93" s="19">
        <v>150.25</v>
      </c>
      <c r="C93" s="19">
        <v>26</v>
      </c>
      <c r="D93" s="19"/>
      <c r="E93" s="20">
        <f t="shared" si="2"/>
        <v>-28.674404761904782</v>
      </c>
      <c r="F93" s="20">
        <f t="shared" si="2"/>
        <v>7.0615079365079261</v>
      </c>
      <c r="G93" s="21"/>
      <c r="H93" s="20">
        <f t="shared" si="3"/>
        <v>-202.48453680083128</v>
      </c>
      <c r="I93" s="22"/>
      <c r="J93" s="18"/>
      <c r="K93" s="19"/>
      <c r="L93" s="18"/>
      <c r="M93" s="18"/>
    </row>
    <row r="94" spans="1:13" x14ac:dyDescent="0.2">
      <c r="A94" s="19">
        <v>83</v>
      </c>
      <c r="B94" s="19">
        <v>190.25</v>
      </c>
      <c r="C94" s="19">
        <v>18.2</v>
      </c>
      <c r="D94" s="19"/>
      <c r="E94" s="20">
        <f t="shared" si="2"/>
        <v>11.325595238095218</v>
      </c>
      <c r="F94" s="20">
        <f t="shared" si="2"/>
        <v>-0.73849206349207464</v>
      </c>
      <c r="G94" s="21"/>
      <c r="H94" s="20">
        <f t="shared" si="3"/>
        <v>-8.3638621976569514</v>
      </c>
      <c r="I94" s="22"/>
      <c r="J94" s="18"/>
      <c r="K94" s="19"/>
      <c r="L94" s="18"/>
      <c r="M94" s="18"/>
    </row>
    <row r="95" spans="1:13" x14ac:dyDescent="0.2">
      <c r="A95" s="19">
        <v>84</v>
      </c>
      <c r="B95" s="19">
        <v>170.75</v>
      </c>
      <c r="C95" s="19">
        <v>26.2</v>
      </c>
      <c r="D95" s="19"/>
      <c r="E95" s="20">
        <f t="shared" si="2"/>
        <v>-8.1744047619047819</v>
      </c>
      <c r="F95" s="20">
        <f t="shared" si="2"/>
        <v>7.2615079365079254</v>
      </c>
      <c r="G95" s="21"/>
      <c r="H95" s="20">
        <f t="shared" si="3"/>
        <v>-59.35850505479975</v>
      </c>
      <c r="I95" s="22"/>
      <c r="J95" s="18"/>
      <c r="K95" s="19"/>
      <c r="L95" s="18"/>
      <c r="M95" s="18"/>
    </row>
    <row r="96" spans="1:13" x14ac:dyDescent="0.2">
      <c r="A96" s="19">
        <v>85</v>
      </c>
      <c r="B96" s="19">
        <v>168</v>
      </c>
      <c r="C96" s="19">
        <v>26.1</v>
      </c>
      <c r="D96" s="19"/>
      <c r="E96" s="20">
        <f t="shared" si="2"/>
        <v>-10.924404761904782</v>
      </c>
      <c r="F96" s="20">
        <f t="shared" si="2"/>
        <v>7.1615079365079275</v>
      </c>
      <c r="G96" s="21"/>
      <c r="H96" s="20">
        <f t="shared" si="3"/>
        <v>-78.235211404006094</v>
      </c>
      <c r="I96" s="22"/>
      <c r="J96" s="18"/>
      <c r="K96" s="19"/>
      <c r="L96" s="18"/>
      <c r="M96" s="18"/>
    </row>
    <row r="97" spans="1:13" x14ac:dyDescent="0.2">
      <c r="A97" s="19">
        <v>86</v>
      </c>
      <c r="B97" s="19">
        <v>167</v>
      </c>
      <c r="C97" s="19">
        <v>25.8</v>
      </c>
      <c r="D97" s="19"/>
      <c r="E97" s="20">
        <f t="shared" si="2"/>
        <v>-11.924404761904782</v>
      </c>
      <c r="F97" s="20">
        <f t="shared" si="2"/>
        <v>6.8615079365079268</v>
      </c>
      <c r="G97" s="21"/>
      <c r="H97" s="20">
        <f t="shared" si="3"/>
        <v>-81.819397911942573</v>
      </c>
      <c r="I97" s="22"/>
      <c r="J97" s="18"/>
      <c r="K97" s="19"/>
      <c r="L97" s="18"/>
      <c r="M97" s="18"/>
    </row>
    <row r="98" spans="1:13" x14ac:dyDescent="0.2">
      <c r="A98" s="19">
        <v>87</v>
      </c>
      <c r="B98" s="19">
        <v>157.75</v>
      </c>
      <c r="C98" s="19">
        <v>15</v>
      </c>
      <c r="D98" s="19"/>
      <c r="E98" s="20">
        <f t="shared" si="2"/>
        <v>-21.174404761904782</v>
      </c>
      <c r="F98" s="20">
        <f t="shared" si="2"/>
        <v>-3.9384920634920739</v>
      </c>
      <c r="G98" s="21"/>
      <c r="H98" s="20">
        <f t="shared" si="3"/>
        <v>83.395225103930755</v>
      </c>
      <c r="I98" s="22"/>
      <c r="J98" s="18"/>
      <c r="K98" s="19"/>
      <c r="L98" s="18"/>
      <c r="M98" s="18"/>
    </row>
    <row r="99" spans="1:13" x14ac:dyDescent="0.2">
      <c r="A99" s="19">
        <v>88</v>
      </c>
      <c r="B99" s="19">
        <v>160</v>
      </c>
      <c r="C99" s="19">
        <v>22.6</v>
      </c>
      <c r="D99" s="19"/>
      <c r="E99" s="20">
        <f t="shared" si="2"/>
        <v>-18.924404761904782</v>
      </c>
      <c r="F99" s="20">
        <f t="shared" si="2"/>
        <v>3.6615079365079275</v>
      </c>
      <c r="G99" s="21"/>
      <c r="H99" s="20">
        <f t="shared" si="3"/>
        <v>-69.291858229402777</v>
      </c>
      <c r="I99" s="22"/>
      <c r="J99" s="18"/>
      <c r="K99" s="19"/>
      <c r="L99" s="18"/>
      <c r="M99" s="18"/>
    </row>
    <row r="100" spans="1:13" x14ac:dyDescent="0.2">
      <c r="A100" s="19">
        <v>89</v>
      </c>
      <c r="B100" s="19">
        <v>176.75</v>
      </c>
      <c r="C100" s="19">
        <v>8.8000000000000007</v>
      </c>
      <c r="D100" s="19"/>
      <c r="E100" s="20">
        <f t="shared" si="2"/>
        <v>-2.1744047619047819</v>
      </c>
      <c r="F100" s="20">
        <f t="shared" si="2"/>
        <v>-10.138492063492073</v>
      </c>
      <c r="G100" s="21"/>
      <c r="H100" s="20">
        <f t="shared" si="3"/>
        <v>22.045185421391004</v>
      </c>
      <c r="I100" s="22"/>
      <c r="J100" s="18"/>
      <c r="K100" s="19"/>
      <c r="L100" s="18"/>
      <c r="M100" s="18"/>
    </row>
    <row r="101" spans="1:13" x14ac:dyDescent="0.2">
      <c r="A101" s="19">
        <v>90</v>
      </c>
      <c r="B101" s="19">
        <v>176</v>
      </c>
      <c r="C101" s="19">
        <v>14.3</v>
      </c>
      <c r="D101" s="19"/>
      <c r="E101" s="20">
        <f t="shared" si="2"/>
        <v>-2.9244047619047819</v>
      </c>
      <c r="F101" s="20">
        <f t="shared" si="2"/>
        <v>-4.6384920634920732</v>
      </c>
      <c r="G101" s="21"/>
      <c r="H101" s="20">
        <f t="shared" si="3"/>
        <v>13.564828278533756</v>
      </c>
      <c r="I101" s="22"/>
      <c r="J101" s="18"/>
      <c r="K101" s="19"/>
      <c r="L101" s="18"/>
      <c r="M101" s="18"/>
    </row>
    <row r="102" spans="1:13" x14ac:dyDescent="0.2">
      <c r="A102" s="19">
        <v>91</v>
      </c>
      <c r="B102" s="19">
        <v>177</v>
      </c>
      <c r="C102" s="19">
        <v>20.2</v>
      </c>
      <c r="D102" s="19"/>
      <c r="E102" s="20">
        <f t="shared" si="2"/>
        <v>-1.9244047619047819</v>
      </c>
      <c r="F102" s="20">
        <f t="shared" si="2"/>
        <v>1.2615079365079254</v>
      </c>
      <c r="G102" s="21"/>
      <c r="H102" s="20">
        <f t="shared" si="3"/>
        <v>-2.4276518801965268</v>
      </c>
      <c r="I102" s="22"/>
      <c r="J102" s="18"/>
      <c r="K102" s="19"/>
      <c r="L102" s="18"/>
      <c r="M102" s="18"/>
    </row>
    <row r="103" spans="1:13" x14ac:dyDescent="0.2">
      <c r="A103" s="19">
        <v>92</v>
      </c>
      <c r="B103" s="19">
        <v>179.75</v>
      </c>
      <c r="C103" s="19">
        <v>18.100000000000001</v>
      </c>
      <c r="D103" s="19"/>
      <c r="E103" s="20">
        <f t="shared" si="2"/>
        <v>0.82559523809521806</v>
      </c>
      <c r="F103" s="20">
        <f t="shared" si="2"/>
        <v>-0.8384920634920725</v>
      </c>
      <c r="G103" s="21"/>
      <c r="H103" s="20">
        <f t="shared" si="3"/>
        <v>-0.6922550547996883</v>
      </c>
      <c r="I103" s="22"/>
      <c r="J103" s="18"/>
      <c r="K103" s="19"/>
      <c r="L103" s="18"/>
      <c r="M103" s="18"/>
    </row>
    <row r="104" spans="1:13" x14ac:dyDescent="0.2">
      <c r="A104" s="19">
        <v>93</v>
      </c>
      <c r="B104" s="19">
        <v>165.25</v>
      </c>
      <c r="C104" s="19">
        <v>9.1999999999999993</v>
      </c>
      <c r="D104" s="19"/>
      <c r="E104" s="20">
        <f t="shared" si="2"/>
        <v>-13.674404761904782</v>
      </c>
      <c r="F104" s="20">
        <f t="shared" si="2"/>
        <v>-9.7384920634920746</v>
      </c>
      <c r="G104" s="21"/>
      <c r="H104" s="20">
        <f t="shared" si="3"/>
        <v>133.16808224678795</v>
      </c>
      <c r="I104" s="22"/>
      <c r="J104" s="18"/>
      <c r="K104" s="19"/>
      <c r="L104" s="18"/>
      <c r="M104" s="18"/>
    </row>
    <row r="105" spans="1:13" x14ac:dyDescent="0.2">
      <c r="A105" s="19">
        <v>94</v>
      </c>
      <c r="B105" s="19">
        <v>192.5</v>
      </c>
      <c r="C105" s="19">
        <v>24.2</v>
      </c>
      <c r="D105" s="19"/>
      <c r="E105" s="20">
        <f t="shared" si="2"/>
        <v>13.575595238095218</v>
      </c>
      <c r="F105" s="20">
        <f t="shared" si="2"/>
        <v>5.2615079365079254</v>
      </c>
      <c r="G105" s="21"/>
      <c r="H105" s="20">
        <f t="shared" si="3"/>
        <v>71.428102088057187</v>
      </c>
      <c r="I105" s="22"/>
      <c r="J105" s="18"/>
      <c r="K105" s="19"/>
      <c r="L105" s="18"/>
      <c r="M105" s="18"/>
    </row>
    <row r="106" spans="1:13" x14ac:dyDescent="0.2">
      <c r="A106" s="19">
        <v>95</v>
      </c>
      <c r="B106" s="19">
        <v>184.25</v>
      </c>
      <c r="C106" s="19">
        <v>9.6</v>
      </c>
      <c r="D106" s="19"/>
      <c r="E106" s="20">
        <f t="shared" si="2"/>
        <v>5.3255952380952181</v>
      </c>
      <c r="F106" s="20">
        <f t="shared" si="2"/>
        <v>-9.3384920634920743</v>
      </c>
      <c r="G106" s="21"/>
      <c r="H106" s="20">
        <f t="shared" si="3"/>
        <v>-49.73302886432338</v>
      </c>
      <c r="I106" s="22"/>
      <c r="J106" s="18"/>
      <c r="K106" s="19"/>
      <c r="L106" s="18"/>
      <c r="M106" s="18"/>
    </row>
    <row r="107" spans="1:13" x14ac:dyDescent="0.2">
      <c r="A107" s="19">
        <v>96</v>
      </c>
      <c r="B107" s="19">
        <v>224.5</v>
      </c>
      <c r="C107" s="19">
        <v>17.3</v>
      </c>
      <c r="D107" s="19"/>
      <c r="E107" s="20">
        <f t="shared" si="2"/>
        <v>45.575595238095218</v>
      </c>
      <c r="F107" s="20">
        <f t="shared" si="2"/>
        <v>-1.6384920634920732</v>
      </c>
      <c r="G107" s="21"/>
      <c r="H107" s="20">
        <f t="shared" si="3"/>
        <v>-74.67525108654614</v>
      </c>
      <c r="I107" s="22"/>
      <c r="J107" s="18"/>
      <c r="K107" s="19"/>
      <c r="L107" s="18"/>
      <c r="M107" s="18"/>
    </row>
    <row r="108" spans="1:13" x14ac:dyDescent="0.2">
      <c r="A108" s="19">
        <v>97</v>
      </c>
      <c r="B108" s="19">
        <v>188.75</v>
      </c>
      <c r="C108" s="19">
        <v>10.1</v>
      </c>
      <c r="D108" s="19"/>
      <c r="E108" s="20">
        <f t="shared" si="2"/>
        <v>9.8255952380952181</v>
      </c>
      <c r="F108" s="20">
        <f t="shared" si="2"/>
        <v>-8.8384920634920743</v>
      </c>
      <c r="G108" s="21"/>
      <c r="H108" s="20">
        <f t="shared" si="3"/>
        <v>-86.84344553099011</v>
      </c>
      <c r="I108" s="22"/>
      <c r="J108" s="18"/>
      <c r="K108" s="19"/>
      <c r="L108" s="18"/>
      <c r="M108" s="18"/>
    </row>
    <row r="109" spans="1:13" x14ac:dyDescent="0.2">
      <c r="A109" s="19">
        <v>98</v>
      </c>
      <c r="B109" s="19">
        <v>162.5</v>
      </c>
      <c r="C109" s="19">
        <v>11.1</v>
      </c>
      <c r="D109" s="19"/>
      <c r="E109" s="20">
        <f t="shared" si="2"/>
        <v>-16.424404761904782</v>
      </c>
      <c r="F109" s="20">
        <f t="shared" si="2"/>
        <v>-7.8384920634920743</v>
      </c>
      <c r="G109" s="21"/>
      <c r="H109" s="20">
        <f t="shared" si="3"/>
        <v>128.74256637377206</v>
      </c>
      <c r="I109" s="22"/>
      <c r="J109" s="18"/>
      <c r="K109" s="19"/>
      <c r="L109" s="18"/>
      <c r="M109" s="18"/>
    </row>
    <row r="110" spans="1:13" x14ac:dyDescent="0.2">
      <c r="A110" s="19">
        <v>99</v>
      </c>
      <c r="B110" s="19">
        <v>156.5</v>
      </c>
      <c r="C110" s="19">
        <v>17.7</v>
      </c>
      <c r="D110" s="19"/>
      <c r="E110" s="20">
        <f t="shared" si="2"/>
        <v>-22.424404761904782</v>
      </c>
      <c r="F110" s="20">
        <f t="shared" si="2"/>
        <v>-1.2384920634920746</v>
      </c>
      <c r="G110" s="21"/>
      <c r="H110" s="20">
        <f t="shared" si="3"/>
        <v>27.772447326152957</v>
      </c>
      <c r="I110" s="22"/>
      <c r="J110" s="18"/>
      <c r="K110" s="19"/>
      <c r="L110" s="18"/>
      <c r="M110" s="18"/>
    </row>
    <row r="111" spans="1:13" x14ac:dyDescent="0.2">
      <c r="A111" s="19">
        <v>100</v>
      </c>
      <c r="B111" s="19">
        <v>197</v>
      </c>
      <c r="C111" s="19">
        <v>21.7</v>
      </c>
      <c r="D111" s="19"/>
      <c r="E111" s="20">
        <f t="shared" si="2"/>
        <v>18.075595238095218</v>
      </c>
      <c r="F111" s="20">
        <f t="shared" si="2"/>
        <v>2.7615079365079254</v>
      </c>
      <c r="G111" s="21"/>
      <c r="H111" s="20">
        <f t="shared" si="3"/>
        <v>49.915899707104806</v>
      </c>
      <c r="I111" s="22"/>
      <c r="J111" s="18"/>
      <c r="K111" s="19"/>
      <c r="L111" s="18"/>
      <c r="M111" s="18"/>
    </row>
    <row r="112" spans="1:13" x14ac:dyDescent="0.2">
      <c r="A112" s="19">
        <v>101</v>
      </c>
      <c r="B112" s="19">
        <v>198.5</v>
      </c>
      <c r="C112" s="19">
        <v>20.8</v>
      </c>
      <c r="D112" s="19"/>
      <c r="E112" s="20">
        <f t="shared" si="2"/>
        <v>19.575595238095218</v>
      </c>
      <c r="F112" s="20">
        <f t="shared" si="2"/>
        <v>1.8615079365079268</v>
      </c>
      <c r="G112" s="21"/>
      <c r="H112" s="20">
        <f t="shared" si="3"/>
        <v>36.440125897581026</v>
      </c>
      <c r="I112" s="22"/>
      <c r="J112" s="18"/>
      <c r="K112" s="19"/>
      <c r="L112" s="18"/>
      <c r="M112" s="18"/>
    </row>
    <row r="113" spans="1:13" x14ac:dyDescent="0.2">
      <c r="A113" s="19">
        <v>102</v>
      </c>
      <c r="B113" s="19">
        <v>173.75</v>
      </c>
      <c r="C113" s="19">
        <v>20.100000000000001</v>
      </c>
      <c r="D113" s="19"/>
      <c r="E113" s="20">
        <f t="shared" si="2"/>
        <v>-5.1744047619047819</v>
      </c>
      <c r="F113" s="20">
        <f t="shared" si="2"/>
        <v>1.1615079365079275</v>
      </c>
      <c r="G113" s="21"/>
      <c r="H113" s="20">
        <f t="shared" si="3"/>
        <v>-6.0101121976568175</v>
      </c>
      <c r="I113" s="22"/>
      <c r="J113" s="18"/>
      <c r="K113" s="19"/>
      <c r="L113" s="18"/>
      <c r="M113" s="18"/>
    </row>
    <row r="114" spans="1:13" x14ac:dyDescent="0.2">
      <c r="A114" s="19">
        <v>103</v>
      </c>
      <c r="B114" s="19">
        <v>172.75</v>
      </c>
      <c r="C114" s="19">
        <v>19.8</v>
      </c>
      <c r="D114" s="19"/>
      <c r="E114" s="20">
        <f t="shared" si="2"/>
        <v>-6.1744047619047819</v>
      </c>
      <c r="F114" s="20">
        <f t="shared" si="2"/>
        <v>0.86150793650792679</v>
      </c>
      <c r="G114" s="21"/>
      <c r="H114" s="20">
        <f t="shared" si="3"/>
        <v>-5.3192987055933054</v>
      </c>
      <c r="I114" s="22"/>
      <c r="J114" s="18"/>
      <c r="K114" s="19"/>
      <c r="L114" s="18"/>
      <c r="M114" s="18"/>
    </row>
    <row r="115" spans="1:13" x14ac:dyDescent="0.2">
      <c r="A115" s="19">
        <v>104</v>
      </c>
      <c r="B115" s="19">
        <v>196.75</v>
      </c>
      <c r="C115" s="19">
        <v>21.9</v>
      </c>
      <c r="D115" s="19"/>
      <c r="E115" s="20">
        <f t="shared" si="2"/>
        <v>17.825595238095218</v>
      </c>
      <c r="F115" s="20">
        <f t="shared" si="2"/>
        <v>2.9615079365079247</v>
      </c>
      <c r="G115" s="21"/>
      <c r="H115" s="20">
        <f t="shared" si="3"/>
        <v>52.790641770596856</v>
      </c>
      <c r="I115" s="22"/>
      <c r="J115" s="18"/>
      <c r="K115" s="19"/>
      <c r="L115" s="18"/>
      <c r="M115" s="18"/>
    </row>
    <row r="116" spans="1:13" x14ac:dyDescent="0.2">
      <c r="A116" s="19">
        <v>105</v>
      </c>
      <c r="B116" s="19">
        <v>177</v>
      </c>
      <c r="C116" s="19">
        <v>24.7</v>
      </c>
      <c r="D116" s="19"/>
      <c r="E116" s="20">
        <f t="shared" si="2"/>
        <v>-1.9244047619047819</v>
      </c>
      <c r="F116" s="20">
        <f t="shared" si="2"/>
        <v>5.7615079365079254</v>
      </c>
      <c r="G116" s="21"/>
      <c r="H116" s="20">
        <f t="shared" si="3"/>
        <v>-11.087473308768045</v>
      </c>
      <c r="I116" s="22"/>
      <c r="J116" s="18"/>
      <c r="K116" s="19"/>
      <c r="L116" s="18"/>
      <c r="M116" s="18"/>
    </row>
    <row r="117" spans="1:13" x14ac:dyDescent="0.2">
      <c r="A117" s="19">
        <v>106</v>
      </c>
      <c r="B117" s="19">
        <v>165.5</v>
      </c>
      <c r="C117" s="19">
        <v>17.8</v>
      </c>
      <c r="D117" s="19"/>
      <c r="E117" s="20">
        <f t="shared" si="2"/>
        <v>-13.424404761904782</v>
      </c>
      <c r="F117" s="20">
        <f t="shared" si="2"/>
        <v>-1.1384920634920732</v>
      </c>
      <c r="G117" s="21"/>
      <c r="H117" s="20">
        <f t="shared" si="3"/>
        <v>15.283578278533788</v>
      </c>
      <c r="I117" s="22"/>
      <c r="J117" s="18"/>
      <c r="K117" s="19"/>
      <c r="L117" s="18"/>
      <c r="M117" s="18"/>
    </row>
    <row r="118" spans="1:13" x14ac:dyDescent="0.2">
      <c r="A118" s="19">
        <v>107</v>
      </c>
      <c r="B118" s="19">
        <v>200.25</v>
      </c>
      <c r="C118" s="19">
        <v>19.100000000000001</v>
      </c>
      <c r="D118" s="19"/>
      <c r="E118" s="20">
        <f t="shared" si="2"/>
        <v>21.325595238095218</v>
      </c>
      <c r="F118" s="20">
        <f t="shared" si="2"/>
        <v>0.1615079365079275</v>
      </c>
      <c r="G118" s="21"/>
      <c r="H118" s="20">
        <f t="shared" si="3"/>
        <v>3.4442528817080436</v>
      </c>
      <c r="I118" s="22"/>
      <c r="J118" s="18"/>
      <c r="K118" s="19"/>
      <c r="L118" s="18"/>
      <c r="M118" s="18"/>
    </row>
    <row r="119" spans="1:13" x14ac:dyDescent="0.2">
      <c r="A119" s="19">
        <v>108</v>
      </c>
      <c r="B119" s="19">
        <v>203.25</v>
      </c>
      <c r="C119" s="19">
        <v>18.2</v>
      </c>
      <c r="D119" s="19"/>
      <c r="E119" s="20">
        <f t="shared" si="2"/>
        <v>24.325595238095218</v>
      </c>
      <c r="F119" s="20">
        <f t="shared" si="2"/>
        <v>-0.73849206349207464</v>
      </c>
      <c r="G119" s="21"/>
      <c r="H119" s="20">
        <f t="shared" si="3"/>
        <v>-17.964259023053923</v>
      </c>
      <c r="I119" s="22"/>
      <c r="J119" s="18"/>
      <c r="K119" s="19"/>
      <c r="L119" s="18"/>
      <c r="M119" s="18"/>
    </row>
    <row r="120" spans="1:13" x14ac:dyDescent="0.2">
      <c r="A120" s="19">
        <v>109</v>
      </c>
      <c r="B120" s="19">
        <v>194</v>
      </c>
      <c r="C120" s="19">
        <v>17.2</v>
      </c>
      <c r="D120" s="19"/>
      <c r="E120" s="20">
        <f t="shared" si="2"/>
        <v>15.075595238095218</v>
      </c>
      <c r="F120" s="20">
        <f t="shared" si="2"/>
        <v>-1.7384920634920746</v>
      </c>
      <c r="G120" s="21"/>
      <c r="H120" s="20">
        <f t="shared" si="3"/>
        <v>-26.208802673847451</v>
      </c>
      <c r="I120" s="22"/>
      <c r="J120" s="18"/>
      <c r="K120" s="19"/>
      <c r="L120" s="18"/>
      <c r="M120" s="18"/>
    </row>
    <row r="121" spans="1:13" x14ac:dyDescent="0.2">
      <c r="A121" s="19">
        <v>110</v>
      </c>
      <c r="B121" s="19">
        <v>168.5</v>
      </c>
      <c r="C121" s="19">
        <v>21</v>
      </c>
      <c r="D121" s="19"/>
      <c r="E121" s="20">
        <f t="shared" si="2"/>
        <v>-10.424404761904782</v>
      </c>
      <c r="F121" s="20">
        <f t="shared" si="2"/>
        <v>2.0615079365079261</v>
      </c>
      <c r="G121" s="21"/>
      <c r="H121" s="20">
        <f t="shared" si="3"/>
        <v>-21.489993150037726</v>
      </c>
      <c r="I121" s="22"/>
      <c r="J121" s="18"/>
      <c r="K121" s="19"/>
      <c r="L121" s="18"/>
      <c r="M121" s="18"/>
    </row>
    <row r="122" spans="1:13" x14ac:dyDescent="0.2">
      <c r="A122" s="19">
        <v>111</v>
      </c>
      <c r="B122" s="19">
        <v>170.75</v>
      </c>
      <c r="C122" s="19">
        <v>19.5</v>
      </c>
      <c r="D122" s="19"/>
      <c r="E122" s="20">
        <f t="shared" si="2"/>
        <v>-8.1744047619047819</v>
      </c>
      <c r="F122" s="20">
        <f t="shared" si="2"/>
        <v>0.56150793650792608</v>
      </c>
      <c r="G122" s="21"/>
      <c r="H122" s="20">
        <f t="shared" si="3"/>
        <v>-4.5899931500377189</v>
      </c>
      <c r="I122" s="22"/>
      <c r="J122" s="18"/>
      <c r="K122" s="19"/>
      <c r="L122" s="18"/>
      <c r="M122" s="18"/>
    </row>
    <row r="123" spans="1:13" x14ac:dyDescent="0.2">
      <c r="A123" s="19">
        <v>112</v>
      </c>
      <c r="B123" s="19">
        <v>183.25</v>
      </c>
      <c r="C123" s="19">
        <v>27.1</v>
      </c>
      <c r="D123" s="19"/>
      <c r="E123" s="20">
        <f t="shared" si="2"/>
        <v>4.3255952380952181</v>
      </c>
      <c r="F123" s="20">
        <f t="shared" si="2"/>
        <v>8.1615079365079275</v>
      </c>
      <c r="G123" s="21"/>
      <c r="H123" s="20">
        <f t="shared" si="3"/>
        <v>35.303379865835019</v>
      </c>
      <c r="I123" s="22"/>
      <c r="J123" s="18"/>
      <c r="K123" s="19"/>
      <c r="L123" s="18"/>
      <c r="M123" s="18"/>
    </row>
    <row r="124" spans="1:13" x14ac:dyDescent="0.2">
      <c r="A124" s="19">
        <v>113</v>
      </c>
      <c r="B124" s="19">
        <v>178.25</v>
      </c>
      <c r="C124" s="19">
        <v>21.6</v>
      </c>
      <c r="D124" s="19"/>
      <c r="E124" s="20">
        <f t="shared" si="2"/>
        <v>-0.67440476190478194</v>
      </c>
      <c r="F124" s="20">
        <f t="shared" si="2"/>
        <v>2.6615079365079275</v>
      </c>
      <c r="G124" s="21"/>
      <c r="H124" s="20">
        <f t="shared" si="3"/>
        <v>-1.7949336262283164</v>
      </c>
      <c r="I124" s="22"/>
      <c r="J124" s="18"/>
      <c r="K124" s="19"/>
      <c r="L124" s="18"/>
      <c r="M124" s="18"/>
    </row>
    <row r="125" spans="1:13" x14ac:dyDescent="0.2">
      <c r="A125" s="19">
        <v>114</v>
      </c>
      <c r="B125" s="19">
        <v>163</v>
      </c>
      <c r="C125" s="19">
        <v>20.9</v>
      </c>
      <c r="D125" s="19"/>
      <c r="E125" s="20">
        <f t="shared" si="2"/>
        <v>-15.924404761904782</v>
      </c>
      <c r="F125" s="20">
        <f t="shared" si="2"/>
        <v>1.9615079365079247</v>
      </c>
      <c r="G125" s="21"/>
      <c r="H125" s="20">
        <f t="shared" si="3"/>
        <v>-31.235846324640818</v>
      </c>
      <c r="I125" s="22"/>
      <c r="J125" s="18"/>
      <c r="K125" s="19"/>
      <c r="L125" s="18"/>
      <c r="M125" s="18"/>
    </row>
    <row r="126" spans="1:13" x14ac:dyDescent="0.2">
      <c r="A126" s="19">
        <v>115</v>
      </c>
      <c r="B126" s="19">
        <v>175.25</v>
      </c>
      <c r="C126" s="19">
        <v>25.9</v>
      </c>
      <c r="D126" s="19"/>
      <c r="E126" s="20">
        <f t="shared" si="2"/>
        <v>-3.6744047619047819</v>
      </c>
      <c r="F126" s="20">
        <f t="shared" si="2"/>
        <v>6.9615079365079247</v>
      </c>
      <c r="G126" s="21"/>
      <c r="H126" s="20">
        <f t="shared" si="3"/>
        <v>-25.57939791194265</v>
      </c>
      <c r="I126" s="22"/>
      <c r="J126" s="18"/>
      <c r="K126" s="19"/>
      <c r="L126" s="18"/>
      <c r="M126" s="18"/>
    </row>
    <row r="127" spans="1:13" x14ac:dyDescent="0.2">
      <c r="A127" s="19">
        <v>116</v>
      </c>
      <c r="B127" s="19">
        <v>158</v>
      </c>
      <c r="C127" s="19">
        <v>16.7</v>
      </c>
      <c r="D127" s="19"/>
      <c r="E127" s="20">
        <f t="shared" si="2"/>
        <v>-20.924404761904782</v>
      </c>
      <c r="F127" s="20">
        <f t="shared" si="2"/>
        <v>-2.2384920634920746</v>
      </c>
      <c r="G127" s="21"/>
      <c r="H127" s="20">
        <f t="shared" si="3"/>
        <v>46.839113992819627</v>
      </c>
      <c r="I127" s="22"/>
      <c r="J127" s="18"/>
      <c r="K127" s="19"/>
      <c r="L127" s="18"/>
      <c r="M127" s="18"/>
    </row>
    <row r="128" spans="1:13" x14ac:dyDescent="0.2">
      <c r="A128" s="19">
        <v>117</v>
      </c>
      <c r="B128" s="19">
        <v>177.25</v>
      </c>
      <c r="C128" s="19">
        <v>19.8</v>
      </c>
      <c r="D128" s="19"/>
      <c r="E128" s="20">
        <f t="shared" si="2"/>
        <v>-1.6744047619047819</v>
      </c>
      <c r="F128" s="20">
        <f t="shared" si="2"/>
        <v>0.86150793650792679</v>
      </c>
      <c r="G128" s="21"/>
      <c r="H128" s="20">
        <f t="shared" si="3"/>
        <v>-1.4425129913076351</v>
      </c>
      <c r="I128" s="22"/>
      <c r="J128" s="18"/>
      <c r="K128" s="19"/>
      <c r="L128" s="18"/>
      <c r="M128" s="18"/>
    </row>
    <row r="129" spans="1:13" x14ac:dyDescent="0.2">
      <c r="A129" s="19">
        <v>118</v>
      </c>
      <c r="B129" s="19">
        <v>179</v>
      </c>
      <c r="C129" s="19">
        <v>14.1</v>
      </c>
      <c r="D129" s="19"/>
      <c r="E129" s="20">
        <f t="shared" si="2"/>
        <v>7.5595238095218065E-2</v>
      </c>
      <c r="F129" s="20">
        <f t="shared" si="2"/>
        <v>-4.8384920634920743</v>
      </c>
      <c r="G129" s="21"/>
      <c r="H129" s="20">
        <f t="shared" si="3"/>
        <v>-0.36576695956150634</v>
      </c>
      <c r="I129" s="22"/>
      <c r="J129" s="18"/>
      <c r="K129" s="19"/>
      <c r="L129" s="18"/>
      <c r="M129" s="18"/>
    </row>
    <row r="130" spans="1:13" x14ac:dyDescent="0.2">
      <c r="A130" s="19">
        <v>119</v>
      </c>
      <c r="B130" s="19">
        <v>191</v>
      </c>
      <c r="C130" s="19">
        <v>25.1</v>
      </c>
      <c r="D130" s="19"/>
      <c r="E130" s="20">
        <f t="shared" si="2"/>
        <v>12.075595238095218</v>
      </c>
      <c r="F130" s="20">
        <f t="shared" si="2"/>
        <v>6.1615079365079275</v>
      </c>
      <c r="G130" s="21"/>
      <c r="H130" s="20">
        <f t="shared" si="3"/>
        <v>74.403875897581017</v>
      </c>
      <c r="I130" s="22"/>
      <c r="J130" s="18"/>
      <c r="K130" s="19"/>
      <c r="L130" s="18"/>
      <c r="M130" s="18"/>
    </row>
    <row r="131" spans="1:13" x14ac:dyDescent="0.2">
      <c r="A131" s="19">
        <v>120</v>
      </c>
      <c r="B131" s="19">
        <v>187.5</v>
      </c>
      <c r="C131" s="19">
        <v>17.899999999999999</v>
      </c>
      <c r="D131" s="19"/>
      <c r="E131" s="20">
        <f t="shared" si="2"/>
        <v>8.5755952380952181</v>
      </c>
      <c r="F131" s="20">
        <f t="shared" si="2"/>
        <v>-1.0384920634920753</v>
      </c>
      <c r="G131" s="21"/>
      <c r="H131" s="20">
        <f t="shared" si="3"/>
        <v>-8.9056875944823179</v>
      </c>
      <c r="I131" s="22"/>
      <c r="J131" s="18"/>
      <c r="K131" s="19"/>
      <c r="L131" s="18"/>
      <c r="M131" s="18"/>
    </row>
    <row r="132" spans="1:13" x14ac:dyDescent="0.2">
      <c r="A132" s="19">
        <v>121</v>
      </c>
      <c r="B132" s="19">
        <v>206.5</v>
      </c>
      <c r="C132" s="19">
        <v>27</v>
      </c>
      <c r="D132" s="19"/>
      <c r="E132" s="20">
        <f t="shared" si="2"/>
        <v>27.575595238095218</v>
      </c>
      <c r="F132" s="20">
        <f t="shared" si="2"/>
        <v>8.0615079365079261</v>
      </c>
      <c r="G132" s="21"/>
      <c r="H132" s="20">
        <f t="shared" si="3"/>
        <v>222.30087986583479</v>
      </c>
      <c r="I132" s="22"/>
      <c r="J132" s="18"/>
      <c r="K132" s="19"/>
      <c r="L132" s="18"/>
      <c r="M132" s="18"/>
    </row>
    <row r="133" spans="1:13" x14ac:dyDescent="0.2">
      <c r="A133" s="19">
        <v>122</v>
      </c>
      <c r="B133" s="19">
        <v>185.25</v>
      </c>
      <c r="C133" s="19">
        <v>24.6</v>
      </c>
      <c r="D133" s="19"/>
      <c r="E133" s="20">
        <f t="shared" si="2"/>
        <v>6.3255952380952181</v>
      </c>
      <c r="F133" s="20">
        <f t="shared" si="2"/>
        <v>5.6615079365079275</v>
      </c>
      <c r="G133" s="21"/>
      <c r="H133" s="20">
        <f t="shared" si="3"/>
        <v>35.812407643612829</v>
      </c>
      <c r="I133" s="22"/>
      <c r="J133" s="18"/>
      <c r="K133" s="19"/>
      <c r="L133" s="18"/>
      <c r="M133" s="18"/>
    </row>
    <row r="134" spans="1:13" x14ac:dyDescent="0.2">
      <c r="A134" s="19">
        <v>123</v>
      </c>
      <c r="B134" s="19">
        <v>160.25</v>
      </c>
      <c r="C134" s="19">
        <v>14.8</v>
      </c>
      <c r="D134" s="19"/>
      <c r="E134" s="20">
        <f t="shared" si="2"/>
        <v>-18.674404761904782</v>
      </c>
      <c r="F134" s="20">
        <f t="shared" si="2"/>
        <v>-4.1384920634920732</v>
      </c>
      <c r="G134" s="21"/>
      <c r="H134" s="20">
        <f t="shared" si="3"/>
        <v>77.283875897581524</v>
      </c>
      <c r="I134" s="22"/>
      <c r="J134" s="18"/>
      <c r="K134" s="19"/>
      <c r="L134" s="18"/>
      <c r="M134" s="18"/>
    </row>
    <row r="135" spans="1:13" x14ac:dyDescent="0.2">
      <c r="A135" s="19">
        <v>124</v>
      </c>
      <c r="B135" s="19">
        <v>151.5</v>
      </c>
      <c r="C135" s="19">
        <v>16</v>
      </c>
      <c r="D135" s="19"/>
      <c r="E135" s="20">
        <f t="shared" si="2"/>
        <v>-27.424404761904782</v>
      </c>
      <c r="F135" s="20">
        <f t="shared" si="2"/>
        <v>-2.9384920634920739</v>
      </c>
      <c r="G135" s="21"/>
      <c r="H135" s="20">
        <f t="shared" si="3"/>
        <v>80.586395738851436</v>
      </c>
      <c r="I135" s="22"/>
      <c r="J135" s="18"/>
      <c r="K135" s="19"/>
      <c r="L135" s="18"/>
      <c r="M135" s="18"/>
    </row>
    <row r="136" spans="1:13" x14ac:dyDescent="0.2">
      <c r="A136" s="19">
        <v>125</v>
      </c>
      <c r="B136" s="19">
        <v>161</v>
      </c>
      <c r="C136" s="19">
        <v>14</v>
      </c>
      <c r="D136" s="19"/>
      <c r="E136" s="20">
        <f t="shared" si="2"/>
        <v>-17.924404761904782</v>
      </c>
      <c r="F136" s="20">
        <f t="shared" si="2"/>
        <v>-4.9384920634920739</v>
      </c>
      <c r="G136" s="21"/>
      <c r="H136" s="20">
        <f t="shared" si="3"/>
        <v>88.519530659486307</v>
      </c>
      <c r="I136" s="22"/>
      <c r="J136" s="18"/>
      <c r="K136" s="19"/>
      <c r="L136" s="18"/>
      <c r="M136" s="18"/>
    </row>
    <row r="137" spans="1:13" x14ac:dyDescent="0.2">
      <c r="A137" s="19">
        <v>126</v>
      </c>
      <c r="B137" s="19">
        <v>167</v>
      </c>
      <c r="C137" s="19">
        <v>17.399999999999999</v>
      </c>
      <c r="D137" s="19"/>
      <c r="E137" s="20">
        <f t="shared" si="2"/>
        <v>-11.924404761904782</v>
      </c>
      <c r="F137" s="20">
        <f t="shared" si="2"/>
        <v>-1.5384920634920753</v>
      </c>
      <c r="G137" s="21"/>
      <c r="H137" s="20">
        <f t="shared" si="3"/>
        <v>18.345602088057618</v>
      </c>
      <c r="I137" s="22"/>
      <c r="J137" s="18"/>
      <c r="K137" s="19"/>
      <c r="L137" s="18"/>
      <c r="M137" s="18"/>
    </row>
    <row r="138" spans="1:13" x14ac:dyDescent="0.2">
      <c r="A138" s="19">
        <v>127</v>
      </c>
      <c r="B138" s="19">
        <v>177.5</v>
      </c>
      <c r="C138" s="19">
        <v>26.4</v>
      </c>
      <c r="D138" s="19"/>
      <c r="E138" s="20">
        <f t="shared" si="2"/>
        <v>-1.4244047619047819</v>
      </c>
      <c r="F138" s="20">
        <f t="shared" si="2"/>
        <v>7.4615079365079247</v>
      </c>
      <c r="G138" s="21"/>
      <c r="H138" s="20">
        <f t="shared" si="3"/>
        <v>-10.628207435752211</v>
      </c>
      <c r="I138" s="22"/>
      <c r="J138" s="18"/>
      <c r="K138" s="19"/>
      <c r="L138" s="18"/>
      <c r="M138" s="18"/>
    </row>
    <row r="139" spans="1:13" x14ac:dyDescent="0.2">
      <c r="A139" s="19">
        <v>128</v>
      </c>
      <c r="B139" s="19">
        <v>152.25</v>
      </c>
      <c r="C139" s="19">
        <v>17.399999999999999</v>
      </c>
      <c r="D139" s="19"/>
      <c r="E139" s="20">
        <f t="shared" si="2"/>
        <v>-26.674404761904782</v>
      </c>
      <c r="F139" s="20">
        <f t="shared" si="2"/>
        <v>-1.5384920634920753</v>
      </c>
      <c r="G139" s="21"/>
      <c r="H139" s="20">
        <f t="shared" si="3"/>
        <v>41.038360024565726</v>
      </c>
      <c r="I139" s="22"/>
      <c r="J139" s="18"/>
      <c r="K139" s="19"/>
      <c r="L139" s="18"/>
      <c r="M139" s="18"/>
    </row>
    <row r="140" spans="1:13" x14ac:dyDescent="0.2">
      <c r="A140" s="19">
        <v>129</v>
      </c>
      <c r="B140" s="19">
        <v>192.25</v>
      </c>
      <c r="C140" s="19">
        <v>20.399999999999999</v>
      </c>
      <c r="D140" s="19"/>
      <c r="E140" s="20">
        <f t="shared" ref="E140:F203" si="4">B140-B$8</f>
        <v>13.325595238095218</v>
      </c>
      <c r="F140" s="20">
        <f t="shared" si="4"/>
        <v>1.4615079365079247</v>
      </c>
      <c r="G140" s="21"/>
      <c r="H140" s="20">
        <f t="shared" si="3"/>
        <v>19.47546319916837</v>
      </c>
      <c r="I140" s="22"/>
      <c r="J140" s="18"/>
      <c r="K140" s="19"/>
      <c r="L140" s="18"/>
      <c r="M140" s="18"/>
    </row>
    <row r="141" spans="1:13" x14ac:dyDescent="0.2">
      <c r="A141" s="19">
        <v>130</v>
      </c>
      <c r="B141" s="19">
        <v>165.25</v>
      </c>
      <c r="C141" s="19">
        <v>15</v>
      </c>
      <c r="D141" s="19"/>
      <c r="E141" s="20">
        <f t="shared" si="4"/>
        <v>-13.674404761904782</v>
      </c>
      <c r="F141" s="20">
        <f t="shared" si="4"/>
        <v>-3.9384920634920739</v>
      </c>
      <c r="G141" s="21"/>
      <c r="H141" s="20">
        <f t="shared" ref="H141:H204" si="5">E141*F141</f>
        <v>53.85653462774021</v>
      </c>
      <c r="I141" s="22"/>
      <c r="J141" s="18"/>
      <c r="K141" s="19"/>
      <c r="L141" s="18"/>
      <c r="M141" s="18"/>
    </row>
    <row r="142" spans="1:13" x14ac:dyDescent="0.2">
      <c r="A142" s="19">
        <v>131</v>
      </c>
      <c r="B142" s="19">
        <v>171.75</v>
      </c>
      <c r="C142" s="19">
        <v>18</v>
      </c>
      <c r="D142" s="19"/>
      <c r="E142" s="20">
        <f t="shared" si="4"/>
        <v>-7.1744047619047819</v>
      </c>
      <c r="F142" s="20">
        <f t="shared" si="4"/>
        <v>-0.93849206349207392</v>
      </c>
      <c r="G142" s="21"/>
      <c r="H142" s="20">
        <f t="shared" si="5"/>
        <v>6.7331219293273801</v>
      </c>
      <c r="I142" s="22"/>
      <c r="J142" s="18"/>
      <c r="K142" s="19"/>
      <c r="L142" s="18"/>
      <c r="M142" s="18"/>
    </row>
    <row r="143" spans="1:13" x14ac:dyDescent="0.2">
      <c r="A143" s="19">
        <v>132</v>
      </c>
      <c r="B143" s="19">
        <v>171.25</v>
      </c>
      <c r="C143" s="19">
        <v>22.2</v>
      </c>
      <c r="D143" s="19"/>
      <c r="E143" s="20">
        <f t="shared" si="4"/>
        <v>-7.6744047619047819</v>
      </c>
      <c r="F143" s="20">
        <f t="shared" si="4"/>
        <v>3.2615079365079254</v>
      </c>
      <c r="G143" s="21"/>
      <c r="H143" s="20">
        <f t="shared" si="5"/>
        <v>-25.030132038926663</v>
      </c>
      <c r="I143" s="22"/>
      <c r="J143" s="18"/>
      <c r="K143" s="19"/>
      <c r="L143" s="18"/>
      <c r="M143" s="18"/>
    </row>
    <row r="144" spans="1:13" x14ac:dyDescent="0.2">
      <c r="A144" s="19">
        <v>133</v>
      </c>
      <c r="B144" s="19">
        <v>197</v>
      </c>
      <c r="C144" s="19">
        <v>23.1</v>
      </c>
      <c r="D144" s="19"/>
      <c r="E144" s="20">
        <f t="shared" si="4"/>
        <v>18.075595238095218</v>
      </c>
      <c r="F144" s="20">
        <f t="shared" si="4"/>
        <v>4.1615079365079275</v>
      </c>
      <c r="G144" s="21"/>
      <c r="H144" s="20">
        <f t="shared" si="5"/>
        <v>75.221733040438153</v>
      </c>
      <c r="I144" s="22"/>
      <c r="J144" s="18"/>
      <c r="K144" s="19"/>
      <c r="L144" s="18"/>
      <c r="M144" s="18"/>
    </row>
    <row r="145" spans="1:13" x14ac:dyDescent="0.2">
      <c r="A145" s="19">
        <v>134</v>
      </c>
      <c r="B145" s="19">
        <v>157</v>
      </c>
      <c r="C145" s="19">
        <v>25.3</v>
      </c>
      <c r="D145" s="19"/>
      <c r="E145" s="20">
        <f t="shared" si="4"/>
        <v>-21.924404761904782</v>
      </c>
      <c r="F145" s="20">
        <f t="shared" si="4"/>
        <v>6.3615079365079268</v>
      </c>
      <c r="G145" s="21"/>
      <c r="H145" s="20">
        <f t="shared" si="5"/>
        <v>-139.47227489606945</v>
      </c>
      <c r="I145" s="22"/>
      <c r="J145" s="18"/>
      <c r="K145" s="19"/>
      <c r="L145" s="18"/>
      <c r="M145" s="18"/>
    </row>
    <row r="146" spans="1:13" x14ac:dyDescent="0.2">
      <c r="A146" s="19">
        <v>135</v>
      </c>
      <c r="B146" s="19">
        <v>168.25</v>
      </c>
      <c r="C146" s="19">
        <v>23.8</v>
      </c>
      <c r="D146" s="19"/>
      <c r="E146" s="20">
        <f t="shared" si="4"/>
        <v>-10.674404761904782</v>
      </c>
      <c r="F146" s="20">
        <f t="shared" si="4"/>
        <v>4.8615079365079268</v>
      </c>
      <c r="G146" s="21"/>
      <c r="H146" s="20">
        <f t="shared" si="5"/>
        <v>-51.893703467498106</v>
      </c>
      <c r="I146" s="22"/>
      <c r="J146" s="18"/>
      <c r="K146" s="19"/>
      <c r="L146" s="18"/>
      <c r="M146" s="18"/>
    </row>
    <row r="147" spans="1:13" x14ac:dyDescent="0.2">
      <c r="A147" s="19">
        <v>136</v>
      </c>
      <c r="B147" s="19">
        <v>186</v>
      </c>
      <c r="C147" s="19">
        <v>26.3</v>
      </c>
      <c r="D147" s="19"/>
      <c r="E147" s="20">
        <f t="shared" si="4"/>
        <v>7.0755952380952181</v>
      </c>
      <c r="F147" s="20">
        <f t="shared" si="4"/>
        <v>7.3615079365079268</v>
      </c>
      <c r="G147" s="21"/>
      <c r="H147" s="20">
        <f t="shared" si="5"/>
        <v>52.087050500755645</v>
      </c>
      <c r="I147" s="22"/>
      <c r="J147" s="18"/>
      <c r="K147" s="19"/>
      <c r="L147" s="18"/>
      <c r="M147" s="18"/>
    </row>
    <row r="148" spans="1:13" x14ac:dyDescent="0.2">
      <c r="A148" s="19">
        <v>137</v>
      </c>
      <c r="B148" s="19">
        <v>166.75</v>
      </c>
      <c r="C148" s="19">
        <v>21.4</v>
      </c>
      <c r="D148" s="19"/>
      <c r="E148" s="20">
        <f t="shared" si="4"/>
        <v>-12.174404761904782</v>
      </c>
      <c r="F148" s="20">
        <f t="shared" si="4"/>
        <v>2.4615079365079247</v>
      </c>
      <c r="G148" s="21"/>
      <c r="H148" s="20">
        <f t="shared" si="5"/>
        <v>-29.967393943688492</v>
      </c>
      <c r="I148" s="22"/>
      <c r="J148" s="18"/>
      <c r="K148" s="19"/>
      <c r="L148" s="18"/>
      <c r="M148" s="18"/>
    </row>
    <row r="149" spans="1:13" x14ac:dyDescent="0.2">
      <c r="A149" s="19">
        <v>138</v>
      </c>
      <c r="B149" s="19">
        <v>187.75</v>
      </c>
      <c r="C149" s="19">
        <v>28.4</v>
      </c>
      <c r="D149" s="19"/>
      <c r="E149" s="20">
        <f t="shared" si="4"/>
        <v>8.8255952380952181</v>
      </c>
      <c r="F149" s="20">
        <f t="shared" si="4"/>
        <v>9.4615079365079247</v>
      </c>
      <c r="G149" s="21"/>
      <c r="H149" s="20">
        <f t="shared" si="5"/>
        <v>83.503439389644456</v>
      </c>
      <c r="I149" s="22"/>
      <c r="J149" s="18"/>
      <c r="K149" s="19"/>
      <c r="L149" s="18"/>
      <c r="M149" s="18"/>
    </row>
    <row r="150" spans="1:13" x14ac:dyDescent="0.2">
      <c r="A150" s="19">
        <v>139</v>
      </c>
      <c r="B150" s="19">
        <v>168.25</v>
      </c>
      <c r="C150" s="19">
        <v>21.8</v>
      </c>
      <c r="D150" s="19"/>
      <c r="E150" s="20">
        <f t="shared" si="4"/>
        <v>-10.674404761904782</v>
      </c>
      <c r="F150" s="20">
        <f t="shared" si="4"/>
        <v>2.8615079365079268</v>
      </c>
      <c r="G150" s="21"/>
      <c r="H150" s="20">
        <f t="shared" si="5"/>
        <v>-30.544893943688539</v>
      </c>
      <c r="I150" s="22"/>
      <c r="J150" s="18"/>
      <c r="K150" s="19"/>
      <c r="L150" s="18"/>
      <c r="M150" s="18"/>
    </row>
    <row r="151" spans="1:13" x14ac:dyDescent="0.2">
      <c r="A151" s="19">
        <v>140</v>
      </c>
      <c r="B151" s="19">
        <v>212.75</v>
      </c>
      <c r="C151" s="19">
        <v>20.100000000000001</v>
      </c>
      <c r="D151" s="19"/>
      <c r="E151" s="20">
        <f t="shared" si="4"/>
        <v>33.825595238095218</v>
      </c>
      <c r="F151" s="20">
        <f t="shared" si="4"/>
        <v>1.1615079365079275</v>
      </c>
      <c r="G151" s="21"/>
      <c r="H151" s="20">
        <f t="shared" si="5"/>
        <v>39.288697326152352</v>
      </c>
      <c r="I151" s="22"/>
      <c r="J151" s="18"/>
      <c r="K151" s="19"/>
      <c r="L151" s="18"/>
      <c r="M151" s="18"/>
    </row>
    <row r="152" spans="1:13" x14ac:dyDescent="0.2">
      <c r="A152" s="19">
        <v>141</v>
      </c>
      <c r="B152" s="19">
        <v>176.75</v>
      </c>
      <c r="C152" s="19">
        <v>24.3</v>
      </c>
      <c r="D152" s="19"/>
      <c r="E152" s="20">
        <f t="shared" si="4"/>
        <v>-2.1744047619047819</v>
      </c>
      <c r="F152" s="20">
        <f t="shared" si="4"/>
        <v>5.3615079365079268</v>
      </c>
      <c r="G152" s="21"/>
      <c r="H152" s="20">
        <f t="shared" si="5"/>
        <v>-11.658088388133118</v>
      </c>
      <c r="I152" s="22"/>
      <c r="J152" s="18"/>
      <c r="K152" s="19"/>
      <c r="L152" s="18"/>
      <c r="M152" s="18"/>
    </row>
    <row r="153" spans="1:13" x14ac:dyDescent="0.2">
      <c r="A153" s="19">
        <v>142</v>
      </c>
      <c r="B153" s="19">
        <v>173.25</v>
      </c>
      <c r="C153" s="19">
        <v>18.100000000000001</v>
      </c>
      <c r="D153" s="19"/>
      <c r="E153" s="20">
        <f t="shared" si="4"/>
        <v>-5.6744047619047819</v>
      </c>
      <c r="F153" s="20">
        <f t="shared" si="4"/>
        <v>-0.8384920634920725</v>
      </c>
      <c r="G153" s="21"/>
      <c r="H153" s="20">
        <f t="shared" si="5"/>
        <v>4.7579433578987826</v>
      </c>
      <c r="I153" s="22"/>
      <c r="J153" s="18"/>
      <c r="K153" s="19"/>
      <c r="L153" s="18"/>
      <c r="M153" s="18"/>
    </row>
    <row r="154" spans="1:13" x14ac:dyDescent="0.2">
      <c r="A154" s="19">
        <v>143</v>
      </c>
      <c r="B154" s="19">
        <v>167</v>
      </c>
      <c r="C154" s="19">
        <v>22.7</v>
      </c>
      <c r="D154" s="19"/>
      <c r="E154" s="20">
        <f t="shared" si="4"/>
        <v>-11.924404761904782</v>
      </c>
      <c r="F154" s="20">
        <f t="shared" si="4"/>
        <v>3.7615079365079254</v>
      </c>
      <c r="G154" s="21"/>
      <c r="H154" s="20">
        <f t="shared" si="5"/>
        <v>-44.853743150037737</v>
      </c>
      <c r="I154" s="22"/>
      <c r="J154" s="18"/>
      <c r="K154" s="19"/>
      <c r="L154" s="18"/>
      <c r="M154" s="18"/>
    </row>
    <row r="155" spans="1:13" x14ac:dyDescent="0.2">
      <c r="A155" s="19">
        <v>144</v>
      </c>
      <c r="B155" s="19">
        <v>159.75</v>
      </c>
      <c r="C155" s="19">
        <v>9.9</v>
      </c>
      <c r="D155" s="19"/>
      <c r="E155" s="20">
        <f t="shared" si="4"/>
        <v>-19.174404761904782</v>
      </c>
      <c r="F155" s="20">
        <f t="shared" si="4"/>
        <v>-9.0384920634920736</v>
      </c>
      <c r="G155" s="21"/>
      <c r="H155" s="20">
        <f t="shared" si="5"/>
        <v>173.30770526266099</v>
      </c>
      <c r="I155" s="22"/>
      <c r="J155" s="18"/>
      <c r="K155" s="19"/>
      <c r="L155" s="18"/>
      <c r="M155" s="18"/>
    </row>
    <row r="156" spans="1:13" x14ac:dyDescent="0.2">
      <c r="A156" s="19">
        <v>145</v>
      </c>
      <c r="B156" s="19">
        <v>188.15</v>
      </c>
      <c r="C156" s="19">
        <v>10.8</v>
      </c>
      <c r="D156" s="19"/>
      <c r="E156" s="20">
        <f t="shared" si="4"/>
        <v>9.2255952380952237</v>
      </c>
      <c r="F156" s="20">
        <f t="shared" si="4"/>
        <v>-8.1384920634920732</v>
      </c>
      <c r="G156" s="21"/>
      <c r="H156" s="20">
        <f t="shared" si="5"/>
        <v>-75.082433626228237</v>
      </c>
      <c r="I156" s="22"/>
      <c r="J156" s="18"/>
      <c r="K156" s="19"/>
      <c r="L156" s="18"/>
      <c r="M156" s="18"/>
    </row>
    <row r="157" spans="1:13" x14ac:dyDescent="0.2">
      <c r="A157" s="19">
        <v>146</v>
      </c>
      <c r="B157" s="19">
        <v>156</v>
      </c>
      <c r="C157" s="19">
        <v>14.4</v>
      </c>
      <c r="D157" s="19"/>
      <c r="E157" s="20">
        <f t="shared" si="4"/>
        <v>-22.924404761904782</v>
      </c>
      <c r="F157" s="20">
        <f t="shared" si="4"/>
        <v>-4.5384920634920736</v>
      </c>
      <c r="G157" s="21"/>
      <c r="H157" s="20">
        <f t="shared" si="5"/>
        <v>104.04222907218475</v>
      </c>
      <c r="I157" s="22"/>
      <c r="J157" s="18"/>
      <c r="K157" s="19"/>
      <c r="L157" s="18"/>
      <c r="M157" s="18"/>
    </row>
    <row r="158" spans="1:13" x14ac:dyDescent="0.2">
      <c r="A158" s="19">
        <v>147</v>
      </c>
      <c r="B158" s="19">
        <v>208.5</v>
      </c>
      <c r="C158" s="19">
        <v>19</v>
      </c>
      <c r="D158" s="19"/>
      <c r="E158" s="20">
        <f t="shared" si="4"/>
        <v>29.575595238095218</v>
      </c>
      <c r="F158" s="20">
        <f t="shared" si="4"/>
        <v>6.1507936507926075E-2</v>
      </c>
      <c r="G158" s="21"/>
      <c r="H158" s="20">
        <f t="shared" si="5"/>
        <v>1.8191338340888814</v>
      </c>
      <c r="I158" s="22"/>
      <c r="J158" s="18"/>
      <c r="K158" s="19"/>
      <c r="L158" s="18"/>
      <c r="M158" s="18"/>
    </row>
    <row r="159" spans="1:13" x14ac:dyDescent="0.2">
      <c r="A159" s="19">
        <v>148</v>
      </c>
      <c r="B159" s="19">
        <v>206.5</v>
      </c>
      <c r="C159" s="19">
        <v>28.6</v>
      </c>
      <c r="D159" s="19"/>
      <c r="E159" s="20">
        <f t="shared" si="4"/>
        <v>27.575595238095218</v>
      </c>
      <c r="F159" s="20">
        <f t="shared" si="4"/>
        <v>9.6615079365079275</v>
      </c>
      <c r="G159" s="21"/>
      <c r="H159" s="20">
        <f t="shared" si="5"/>
        <v>266.42183224678718</v>
      </c>
      <c r="I159" s="22"/>
      <c r="J159" s="18"/>
      <c r="K159" s="19"/>
      <c r="L159" s="18"/>
      <c r="M159" s="18"/>
    </row>
    <row r="160" spans="1:13" x14ac:dyDescent="0.2">
      <c r="A160" s="19">
        <v>149</v>
      </c>
      <c r="B160" s="19">
        <v>143.75</v>
      </c>
      <c r="C160" s="19">
        <v>6.1</v>
      </c>
      <c r="D160" s="19"/>
      <c r="E160" s="20">
        <f t="shared" si="4"/>
        <v>-35.174404761904782</v>
      </c>
      <c r="F160" s="20">
        <f t="shared" si="4"/>
        <v>-12.838492063492074</v>
      </c>
      <c r="G160" s="21"/>
      <c r="H160" s="20">
        <f t="shared" si="5"/>
        <v>451.58631637377238</v>
      </c>
      <c r="I160" s="22"/>
      <c r="J160" s="18"/>
      <c r="K160" s="19"/>
      <c r="L160" s="18"/>
      <c r="M160" s="18"/>
    </row>
    <row r="161" spans="1:13" x14ac:dyDescent="0.2">
      <c r="A161" s="19">
        <v>150</v>
      </c>
      <c r="B161" s="19">
        <v>223</v>
      </c>
      <c r="C161" s="19">
        <v>24.5</v>
      </c>
      <c r="D161" s="19"/>
      <c r="E161" s="20">
        <f t="shared" si="4"/>
        <v>44.075595238095218</v>
      </c>
      <c r="F161" s="20">
        <f t="shared" si="4"/>
        <v>5.5615079365079261</v>
      </c>
      <c r="G161" s="21"/>
      <c r="H161" s="20">
        <f t="shared" si="5"/>
        <v>245.12677272297751</v>
      </c>
      <c r="I161" s="22"/>
      <c r="J161" s="18"/>
      <c r="K161" s="19"/>
      <c r="L161" s="18"/>
      <c r="M161" s="18"/>
    </row>
    <row r="162" spans="1:13" x14ac:dyDescent="0.2">
      <c r="A162" s="19">
        <v>151</v>
      </c>
      <c r="B162" s="19">
        <v>152.25</v>
      </c>
      <c r="C162" s="19">
        <v>9.9</v>
      </c>
      <c r="D162" s="19"/>
      <c r="E162" s="20">
        <f t="shared" si="4"/>
        <v>-26.674404761904782</v>
      </c>
      <c r="F162" s="20">
        <f t="shared" si="4"/>
        <v>-9.0384920634920736</v>
      </c>
      <c r="G162" s="21"/>
      <c r="H162" s="20">
        <f t="shared" si="5"/>
        <v>241.09639573885156</v>
      </c>
      <c r="I162" s="22"/>
      <c r="J162" s="18"/>
      <c r="K162" s="19"/>
      <c r="L162" s="18"/>
      <c r="M162" s="18"/>
    </row>
    <row r="163" spans="1:13" x14ac:dyDescent="0.2">
      <c r="A163" s="19">
        <v>152</v>
      </c>
      <c r="B163" s="19">
        <v>241.75</v>
      </c>
      <c r="C163" s="19">
        <v>19.100000000000001</v>
      </c>
      <c r="D163" s="19"/>
      <c r="E163" s="20">
        <f t="shared" si="4"/>
        <v>62.825595238095218</v>
      </c>
      <c r="F163" s="20">
        <f t="shared" si="4"/>
        <v>0.1615079365079275</v>
      </c>
      <c r="G163" s="21"/>
      <c r="H163" s="20">
        <f t="shared" si="5"/>
        <v>10.146832246787035</v>
      </c>
      <c r="I163" s="22"/>
      <c r="J163" s="18"/>
      <c r="K163" s="19"/>
      <c r="L163" s="18"/>
      <c r="M163" s="18"/>
    </row>
    <row r="164" spans="1:13" x14ac:dyDescent="0.2">
      <c r="A164" s="19">
        <v>153</v>
      </c>
      <c r="B164" s="19">
        <v>146</v>
      </c>
      <c r="C164" s="19">
        <v>10.6</v>
      </c>
      <c r="D164" s="19"/>
      <c r="E164" s="20">
        <f t="shared" si="4"/>
        <v>-32.924404761904782</v>
      </c>
      <c r="F164" s="20">
        <f t="shared" si="4"/>
        <v>-8.3384920634920743</v>
      </c>
      <c r="G164" s="21"/>
      <c r="H164" s="20">
        <f t="shared" si="5"/>
        <v>274.53988780234369</v>
      </c>
      <c r="I164" s="22"/>
      <c r="J164" s="18"/>
      <c r="K164" s="19"/>
      <c r="L164" s="18"/>
      <c r="M164" s="18"/>
    </row>
    <row r="165" spans="1:13" x14ac:dyDescent="0.2">
      <c r="A165" s="19">
        <v>154</v>
      </c>
      <c r="B165" s="19">
        <v>156.75</v>
      </c>
      <c r="C165" s="19">
        <v>16.5</v>
      </c>
      <c r="D165" s="19"/>
      <c r="E165" s="20">
        <f t="shared" si="4"/>
        <v>-22.174404761904782</v>
      </c>
      <c r="F165" s="20">
        <f t="shared" si="4"/>
        <v>-2.4384920634920739</v>
      </c>
      <c r="G165" s="21"/>
      <c r="H165" s="20">
        <f t="shared" si="5"/>
        <v>54.07211002456566</v>
      </c>
      <c r="I165" s="22"/>
      <c r="J165" s="18"/>
      <c r="K165" s="19"/>
      <c r="L165" s="18"/>
      <c r="M165" s="18"/>
    </row>
    <row r="166" spans="1:13" x14ac:dyDescent="0.2">
      <c r="A166" s="19">
        <v>155</v>
      </c>
      <c r="B166" s="19">
        <v>200.25</v>
      </c>
      <c r="C166" s="19">
        <v>20.5</v>
      </c>
      <c r="D166" s="19"/>
      <c r="E166" s="20">
        <f t="shared" si="4"/>
        <v>21.325595238095218</v>
      </c>
      <c r="F166" s="20">
        <f t="shared" si="4"/>
        <v>1.5615079365079261</v>
      </c>
      <c r="G166" s="21"/>
      <c r="H166" s="20">
        <f t="shared" si="5"/>
        <v>33.300086215041318</v>
      </c>
      <c r="I166" s="22"/>
      <c r="J166" s="18"/>
      <c r="K166" s="19"/>
      <c r="L166" s="18"/>
      <c r="M166" s="18"/>
    </row>
    <row r="167" spans="1:13" x14ac:dyDescent="0.2">
      <c r="A167" s="19">
        <v>156</v>
      </c>
      <c r="B167" s="19">
        <v>171.5</v>
      </c>
      <c r="C167" s="19">
        <v>17.2</v>
      </c>
      <c r="D167" s="19"/>
      <c r="E167" s="20">
        <f t="shared" si="4"/>
        <v>-7.4244047619047819</v>
      </c>
      <c r="F167" s="20">
        <f t="shared" si="4"/>
        <v>-1.7384920634920746</v>
      </c>
      <c r="G167" s="21"/>
      <c r="H167" s="20">
        <f t="shared" si="5"/>
        <v>12.90726875472423</v>
      </c>
      <c r="I167" s="22"/>
      <c r="J167" s="18"/>
      <c r="K167" s="19"/>
      <c r="L167" s="18"/>
      <c r="M167" s="18"/>
    </row>
    <row r="168" spans="1:13" x14ac:dyDescent="0.2">
      <c r="A168" s="19">
        <v>157</v>
      </c>
      <c r="B168" s="19">
        <v>205.75</v>
      </c>
      <c r="C168" s="19">
        <v>30.1</v>
      </c>
      <c r="D168" s="19"/>
      <c r="E168" s="20">
        <f t="shared" si="4"/>
        <v>26.825595238095218</v>
      </c>
      <c r="F168" s="20">
        <f t="shared" si="4"/>
        <v>11.161507936507927</v>
      </c>
      <c r="G168" s="21"/>
      <c r="H168" s="20">
        <f t="shared" si="5"/>
        <v>299.41409415154902</v>
      </c>
      <c r="I168" s="22"/>
      <c r="J168" s="18"/>
      <c r="K168" s="19"/>
      <c r="L168" s="18"/>
      <c r="M168" s="18"/>
    </row>
    <row r="169" spans="1:13" x14ac:dyDescent="0.2">
      <c r="A169" s="19">
        <v>158</v>
      </c>
      <c r="B169" s="19">
        <v>182.5</v>
      </c>
      <c r="C169" s="19">
        <v>10.5</v>
      </c>
      <c r="D169" s="19"/>
      <c r="E169" s="20">
        <f t="shared" si="4"/>
        <v>3.5755952380952181</v>
      </c>
      <c r="F169" s="20">
        <f t="shared" si="4"/>
        <v>-8.4384920634920739</v>
      </c>
      <c r="G169" s="21"/>
      <c r="H169" s="20">
        <f t="shared" si="5"/>
        <v>-30.172632038926551</v>
      </c>
      <c r="I169" s="22"/>
      <c r="J169" s="18"/>
      <c r="K169" s="19"/>
      <c r="L169" s="18"/>
      <c r="M169" s="18"/>
    </row>
    <row r="170" spans="1:13" x14ac:dyDescent="0.2">
      <c r="A170" s="19">
        <v>159</v>
      </c>
      <c r="B170" s="19">
        <v>136.5</v>
      </c>
      <c r="C170" s="19">
        <v>12.8</v>
      </c>
      <c r="D170" s="19"/>
      <c r="E170" s="20">
        <f t="shared" si="4"/>
        <v>-42.424404761904782</v>
      </c>
      <c r="F170" s="20">
        <f t="shared" si="4"/>
        <v>-6.1384920634920732</v>
      </c>
      <c r="G170" s="21"/>
      <c r="H170" s="20">
        <f t="shared" si="5"/>
        <v>260.42187192932784</v>
      </c>
      <c r="I170" s="22"/>
      <c r="J170" s="18"/>
      <c r="K170" s="19"/>
      <c r="L170" s="18"/>
      <c r="M170" s="18"/>
    </row>
    <row r="171" spans="1:13" x14ac:dyDescent="0.2">
      <c r="A171" s="19">
        <v>160</v>
      </c>
      <c r="B171" s="19">
        <v>177.25</v>
      </c>
      <c r="C171" s="19">
        <v>22</v>
      </c>
      <c r="D171" s="19"/>
      <c r="E171" s="20">
        <f t="shared" si="4"/>
        <v>-1.6744047619047819</v>
      </c>
      <c r="F171" s="20">
        <f t="shared" si="4"/>
        <v>3.0615079365079261</v>
      </c>
      <c r="G171" s="21"/>
      <c r="H171" s="20">
        <f t="shared" si="5"/>
        <v>-5.1262034674981543</v>
      </c>
      <c r="I171" s="22"/>
      <c r="J171" s="18"/>
      <c r="K171" s="19"/>
      <c r="L171" s="18"/>
      <c r="M171" s="18"/>
    </row>
    <row r="172" spans="1:13" x14ac:dyDescent="0.2">
      <c r="A172" s="19">
        <v>161</v>
      </c>
      <c r="B172" s="19">
        <v>151.25</v>
      </c>
      <c r="C172" s="19">
        <v>9.9</v>
      </c>
      <c r="D172" s="19"/>
      <c r="E172" s="20">
        <f t="shared" si="4"/>
        <v>-27.674404761904782</v>
      </c>
      <c r="F172" s="20">
        <f t="shared" si="4"/>
        <v>-9.0384920634920736</v>
      </c>
      <c r="G172" s="21"/>
      <c r="H172" s="20">
        <f t="shared" si="5"/>
        <v>250.13488780234363</v>
      </c>
      <c r="I172" s="22"/>
      <c r="J172" s="18"/>
      <c r="K172" s="19"/>
      <c r="L172" s="18"/>
      <c r="M172" s="18"/>
    </row>
    <row r="173" spans="1:13" x14ac:dyDescent="0.2">
      <c r="A173" s="19">
        <v>162</v>
      </c>
      <c r="B173" s="19">
        <v>196</v>
      </c>
      <c r="C173" s="19">
        <v>14.8</v>
      </c>
      <c r="D173" s="19"/>
      <c r="E173" s="20">
        <f t="shared" si="4"/>
        <v>17.075595238095218</v>
      </c>
      <c r="F173" s="20">
        <f t="shared" si="4"/>
        <v>-4.1384920634920732</v>
      </c>
      <c r="G173" s="21"/>
      <c r="H173" s="20">
        <f t="shared" si="5"/>
        <v>-70.667215372260102</v>
      </c>
      <c r="I173" s="22"/>
      <c r="J173" s="18"/>
      <c r="K173" s="19"/>
      <c r="L173" s="18"/>
      <c r="M173" s="18"/>
    </row>
    <row r="174" spans="1:13" x14ac:dyDescent="0.2">
      <c r="A174" s="19">
        <v>163</v>
      </c>
      <c r="B174" s="19">
        <v>184.25</v>
      </c>
      <c r="C174" s="19">
        <v>13.3</v>
      </c>
      <c r="D174" s="19"/>
      <c r="E174" s="20">
        <f t="shared" si="4"/>
        <v>5.3255952380952181</v>
      </c>
      <c r="F174" s="20">
        <f t="shared" si="4"/>
        <v>-5.6384920634920732</v>
      </c>
      <c r="G174" s="21"/>
      <c r="H174" s="20">
        <f t="shared" si="5"/>
        <v>-30.028326483371064</v>
      </c>
      <c r="I174" s="22"/>
      <c r="J174" s="18"/>
      <c r="K174" s="19"/>
      <c r="L174" s="18"/>
      <c r="M174" s="18"/>
    </row>
    <row r="175" spans="1:13" x14ac:dyDescent="0.2">
      <c r="A175" s="19">
        <v>164</v>
      </c>
      <c r="B175" s="19">
        <v>140</v>
      </c>
      <c r="C175" s="19">
        <v>15.2</v>
      </c>
      <c r="D175" s="19"/>
      <c r="E175" s="20">
        <f t="shared" si="4"/>
        <v>-38.924404761904782</v>
      </c>
      <c r="F175" s="20">
        <f t="shared" si="4"/>
        <v>-3.7384920634920746</v>
      </c>
      <c r="G175" s="21"/>
      <c r="H175" s="20">
        <f t="shared" si="5"/>
        <v>145.51857827853414</v>
      </c>
      <c r="I175" s="22"/>
      <c r="J175" s="18"/>
      <c r="K175" s="19"/>
      <c r="L175" s="18"/>
      <c r="M175" s="18"/>
    </row>
    <row r="176" spans="1:13" x14ac:dyDescent="0.2">
      <c r="A176" s="19">
        <v>165</v>
      </c>
      <c r="B176" s="19">
        <v>218.75</v>
      </c>
      <c r="C176" s="19">
        <v>26.5</v>
      </c>
      <c r="D176" s="19"/>
      <c r="E176" s="20">
        <f t="shared" si="4"/>
        <v>39.825595238095218</v>
      </c>
      <c r="F176" s="20">
        <f t="shared" si="4"/>
        <v>7.5615079365079261</v>
      </c>
      <c r="G176" s="21"/>
      <c r="H176" s="20">
        <f t="shared" si="5"/>
        <v>301.14155446900924</v>
      </c>
      <c r="I176" s="22"/>
      <c r="J176" s="18"/>
      <c r="K176" s="19"/>
      <c r="L176" s="18"/>
      <c r="M176" s="18"/>
    </row>
    <row r="177" spans="1:13" x14ac:dyDescent="0.2">
      <c r="A177" s="19">
        <v>166</v>
      </c>
      <c r="B177" s="19">
        <v>217</v>
      </c>
      <c r="C177" s="19">
        <v>19</v>
      </c>
      <c r="D177" s="19"/>
      <c r="E177" s="20">
        <f t="shared" si="4"/>
        <v>38.075595238095218</v>
      </c>
      <c r="F177" s="20">
        <f t="shared" si="4"/>
        <v>6.1507936507926075E-2</v>
      </c>
      <c r="G177" s="21"/>
      <c r="H177" s="20">
        <f t="shared" si="5"/>
        <v>2.341951294406253</v>
      </c>
      <c r="I177" s="22"/>
      <c r="J177" s="18"/>
      <c r="K177" s="19"/>
      <c r="L177" s="18"/>
      <c r="M177" s="18"/>
    </row>
    <row r="178" spans="1:13" x14ac:dyDescent="0.2">
      <c r="A178" s="19">
        <v>167</v>
      </c>
      <c r="B178" s="19">
        <v>166.25</v>
      </c>
      <c r="C178" s="19">
        <v>21.4</v>
      </c>
      <c r="D178" s="19"/>
      <c r="E178" s="20">
        <f t="shared" si="4"/>
        <v>-12.674404761904782</v>
      </c>
      <c r="F178" s="20">
        <f t="shared" si="4"/>
        <v>2.4615079365079247</v>
      </c>
      <c r="G178" s="21"/>
      <c r="H178" s="20">
        <f t="shared" si="5"/>
        <v>-31.198147911942453</v>
      </c>
      <c r="I178" s="22"/>
      <c r="J178" s="18"/>
      <c r="K178" s="19"/>
      <c r="L178" s="18"/>
      <c r="M178" s="18"/>
    </row>
    <row r="179" spans="1:13" x14ac:dyDescent="0.2">
      <c r="A179" s="19">
        <v>168</v>
      </c>
      <c r="B179" s="19">
        <v>224.75</v>
      </c>
      <c r="C179" s="19">
        <v>20</v>
      </c>
      <c r="D179" s="19"/>
      <c r="E179" s="20">
        <f t="shared" si="4"/>
        <v>45.825595238095218</v>
      </c>
      <c r="F179" s="20">
        <f t="shared" si="4"/>
        <v>1.0615079365079261</v>
      </c>
      <c r="G179" s="21"/>
      <c r="H179" s="20">
        <f t="shared" si="5"/>
        <v>48.644233040437896</v>
      </c>
      <c r="I179" s="22"/>
      <c r="J179" s="18"/>
      <c r="K179" s="19"/>
      <c r="L179" s="18"/>
      <c r="M179" s="18"/>
    </row>
    <row r="180" spans="1:13" x14ac:dyDescent="0.2">
      <c r="A180" s="19">
        <v>169</v>
      </c>
      <c r="B180" s="19">
        <v>228.25</v>
      </c>
      <c r="C180" s="19">
        <v>34.700000000000003</v>
      </c>
      <c r="D180" s="19"/>
      <c r="E180" s="20">
        <f t="shared" si="4"/>
        <v>49.325595238095218</v>
      </c>
      <c r="F180" s="20">
        <f t="shared" si="4"/>
        <v>15.761507936507929</v>
      </c>
      <c r="G180" s="21"/>
      <c r="H180" s="20">
        <f t="shared" si="5"/>
        <v>777.44576081821549</v>
      </c>
      <c r="I180" s="22"/>
      <c r="J180" s="18"/>
      <c r="K180" s="19"/>
      <c r="L180" s="18"/>
      <c r="M180" s="18"/>
    </row>
    <row r="181" spans="1:13" x14ac:dyDescent="0.2">
      <c r="A181" s="19">
        <v>170</v>
      </c>
      <c r="B181" s="19">
        <v>172.75</v>
      </c>
      <c r="C181" s="19">
        <v>16.5</v>
      </c>
      <c r="D181" s="19"/>
      <c r="E181" s="20">
        <f t="shared" si="4"/>
        <v>-6.1744047619047819</v>
      </c>
      <c r="F181" s="20">
        <f t="shared" si="4"/>
        <v>-2.4384920634920739</v>
      </c>
      <c r="G181" s="21"/>
      <c r="H181" s="20">
        <f t="shared" si="5"/>
        <v>15.056237008692479</v>
      </c>
      <c r="I181" s="22"/>
      <c r="J181" s="18"/>
      <c r="K181" s="19"/>
      <c r="L181" s="18"/>
      <c r="M181" s="18"/>
    </row>
    <row r="182" spans="1:13" x14ac:dyDescent="0.2">
      <c r="A182" s="19">
        <v>171</v>
      </c>
      <c r="B182" s="19">
        <v>152.25</v>
      </c>
      <c r="C182" s="19">
        <v>4.0999999999999996</v>
      </c>
      <c r="D182" s="19"/>
      <c r="E182" s="20">
        <f t="shared" si="4"/>
        <v>-26.674404761904782</v>
      </c>
      <c r="F182" s="20">
        <f t="shared" si="4"/>
        <v>-14.838492063492074</v>
      </c>
      <c r="G182" s="21"/>
      <c r="H182" s="20">
        <f t="shared" si="5"/>
        <v>395.80794335789932</v>
      </c>
      <c r="I182" s="22"/>
      <c r="J182" s="18"/>
      <c r="K182" s="19"/>
      <c r="L182" s="18"/>
      <c r="M182" s="18"/>
    </row>
    <row r="183" spans="1:13" x14ac:dyDescent="0.2">
      <c r="A183" s="19">
        <v>172</v>
      </c>
      <c r="B183" s="19">
        <v>125.75</v>
      </c>
      <c r="C183" s="19">
        <v>1.9</v>
      </c>
      <c r="D183" s="19"/>
      <c r="E183" s="20">
        <f t="shared" si="4"/>
        <v>-53.174404761904782</v>
      </c>
      <c r="F183" s="20">
        <f t="shared" si="4"/>
        <v>-17.038492063492075</v>
      </c>
      <c r="G183" s="21"/>
      <c r="H183" s="20">
        <f t="shared" si="5"/>
        <v>906.0116735166298</v>
      </c>
      <c r="I183" s="22"/>
      <c r="J183" s="18"/>
      <c r="K183" s="19"/>
      <c r="L183" s="18"/>
      <c r="M183" s="18"/>
    </row>
    <row r="184" spans="1:13" x14ac:dyDescent="0.2">
      <c r="A184" s="19">
        <v>173</v>
      </c>
      <c r="B184" s="19">
        <v>177.25</v>
      </c>
      <c r="C184" s="19">
        <v>20.2</v>
      </c>
      <c r="D184" s="19"/>
      <c r="E184" s="20">
        <f t="shared" si="4"/>
        <v>-1.6744047619047819</v>
      </c>
      <c r="F184" s="20">
        <f t="shared" si="4"/>
        <v>1.2615079365079254</v>
      </c>
      <c r="G184" s="21"/>
      <c r="H184" s="20">
        <f t="shared" si="5"/>
        <v>-2.1122748960695454</v>
      </c>
      <c r="I184" s="22"/>
      <c r="J184" s="18"/>
      <c r="K184" s="19"/>
      <c r="L184" s="18"/>
      <c r="M184" s="18"/>
    </row>
    <row r="185" spans="1:13" x14ac:dyDescent="0.2">
      <c r="A185" s="19">
        <v>174</v>
      </c>
      <c r="B185" s="19">
        <v>176.25</v>
      </c>
      <c r="C185" s="19">
        <v>16.8</v>
      </c>
      <c r="D185" s="19"/>
      <c r="E185" s="20">
        <f t="shared" si="4"/>
        <v>-2.6744047619047819</v>
      </c>
      <c r="F185" s="20">
        <f t="shared" si="4"/>
        <v>-2.1384920634920732</v>
      </c>
      <c r="G185" s="21"/>
      <c r="H185" s="20">
        <f t="shared" si="5"/>
        <v>5.7191933578987841</v>
      </c>
      <c r="I185" s="22"/>
      <c r="J185" s="18"/>
      <c r="K185" s="19"/>
      <c r="L185" s="18"/>
      <c r="M185" s="18"/>
    </row>
    <row r="186" spans="1:13" x14ac:dyDescent="0.2">
      <c r="A186" s="19">
        <v>175</v>
      </c>
      <c r="B186" s="19">
        <v>226.75</v>
      </c>
      <c r="C186" s="19">
        <v>24.6</v>
      </c>
      <c r="D186" s="19"/>
      <c r="E186" s="20">
        <f t="shared" si="4"/>
        <v>47.825595238095218</v>
      </c>
      <c r="F186" s="20">
        <f t="shared" si="4"/>
        <v>5.6615079365079275</v>
      </c>
      <c r="G186" s="21"/>
      <c r="H186" s="20">
        <f t="shared" si="5"/>
        <v>270.76498700869183</v>
      </c>
      <c r="I186" s="22"/>
      <c r="J186" s="18"/>
      <c r="K186" s="19"/>
      <c r="L186" s="18"/>
      <c r="M186" s="18"/>
    </row>
    <row r="187" spans="1:13" x14ac:dyDescent="0.2">
      <c r="A187" s="19">
        <v>176</v>
      </c>
      <c r="B187" s="19">
        <v>145.25</v>
      </c>
      <c r="C187" s="19">
        <v>10.4</v>
      </c>
      <c r="D187" s="19"/>
      <c r="E187" s="20">
        <f t="shared" si="4"/>
        <v>-33.674404761904782</v>
      </c>
      <c r="F187" s="20">
        <f t="shared" si="4"/>
        <v>-8.5384920634920736</v>
      </c>
      <c r="G187" s="21"/>
      <c r="H187" s="20">
        <f t="shared" si="5"/>
        <v>287.52863780234367</v>
      </c>
      <c r="I187" s="22"/>
      <c r="J187" s="18"/>
      <c r="K187" s="19"/>
      <c r="L187" s="18"/>
      <c r="M187" s="18"/>
    </row>
    <row r="188" spans="1:13" x14ac:dyDescent="0.2">
      <c r="A188" s="19">
        <v>177</v>
      </c>
      <c r="B188" s="19">
        <v>151</v>
      </c>
      <c r="C188" s="19">
        <v>13.4</v>
      </c>
      <c r="D188" s="19"/>
      <c r="E188" s="20">
        <f t="shared" si="4"/>
        <v>-27.924404761904782</v>
      </c>
      <c r="F188" s="20">
        <f t="shared" si="4"/>
        <v>-5.5384920634920736</v>
      </c>
      <c r="G188" s="21"/>
      <c r="H188" s="20">
        <f t="shared" si="5"/>
        <v>154.65909415154991</v>
      </c>
      <c r="I188" s="22"/>
      <c r="J188" s="18"/>
      <c r="K188" s="19"/>
      <c r="L188" s="18"/>
      <c r="M188" s="18"/>
    </row>
    <row r="189" spans="1:13" x14ac:dyDescent="0.2">
      <c r="A189" s="19">
        <v>178</v>
      </c>
      <c r="B189" s="19">
        <v>241.25</v>
      </c>
      <c r="C189" s="19">
        <v>28.8</v>
      </c>
      <c r="D189" s="19"/>
      <c r="E189" s="20">
        <f t="shared" si="4"/>
        <v>62.325595238095218</v>
      </c>
      <c r="F189" s="20">
        <f t="shared" si="4"/>
        <v>9.8615079365079268</v>
      </c>
      <c r="G189" s="21"/>
      <c r="H189" s="20">
        <f t="shared" si="5"/>
        <v>614.62435208805664</v>
      </c>
      <c r="I189" s="22"/>
      <c r="J189" s="18"/>
      <c r="K189" s="19"/>
      <c r="L189" s="18"/>
      <c r="M189" s="18"/>
    </row>
    <row r="190" spans="1:13" x14ac:dyDescent="0.2">
      <c r="A190" s="19">
        <v>179</v>
      </c>
      <c r="B190" s="19">
        <v>187.25</v>
      </c>
      <c r="C190" s="19">
        <v>22</v>
      </c>
      <c r="D190" s="19"/>
      <c r="E190" s="20">
        <f t="shared" si="4"/>
        <v>8.3255952380952181</v>
      </c>
      <c r="F190" s="20">
        <f t="shared" si="4"/>
        <v>3.0615079365079261</v>
      </c>
      <c r="G190" s="21"/>
      <c r="H190" s="20">
        <f t="shared" si="5"/>
        <v>25.488875897581106</v>
      </c>
      <c r="I190" s="22"/>
      <c r="J190" s="18"/>
      <c r="K190" s="19"/>
      <c r="L190" s="18"/>
      <c r="M190" s="18"/>
    </row>
    <row r="191" spans="1:13" x14ac:dyDescent="0.2">
      <c r="A191" s="19">
        <v>180</v>
      </c>
      <c r="B191" s="19">
        <v>234.75</v>
      </c>
      <c r="C191" s="19">
        <v>16.8</v>
      </c>
      <c r="D191" s="19"/>
      <c r="E191" s="20">
        <f t="shared" si="4"/>
        <v>55.825595238095218</v>
      </c>
      <c r="F191" s="20">
        <f t="shared" si="4"/>
        <v>-2.1384920634920732</v>
      </c>
      <c r="G191" s="21"/>
      <c r="H191" s="20">
        <f t="shared" si="5"/>
        <v>-119.38259235638751</v>
      </c>
      <c r="I191" s="22"/>
      <c r="J191" s="18"/>
      <c r="K191" s="19"/>
      <c r="L191" s="18"/>
      <c r="M191" s="18"/>
    </row>
    <row r="192" spans="1:13" x14ac:dyDescent="0.2">
      <c r="A192" s="19">
        <v>181</v>
      </c>
      <c r="B192" s="19">
        <v>219.25</v>
      </c>
      <c r="C192" s="19">
        <v>25.8</v>
      </c>
      <c r="D192" s="19"/>
      <c r="E192" s="20">
        <f t="shared" si="4"/>
        <v>40.325595238095218</v>
      </c>
      <c r="F192" s="20">
        <f t="shared" si="4"/>
        <v>6.8615079365079268</v>
      </c>
      <c r="G192" s="21"/>
      <c r="H192" s="20">
        <f t="shared" si="5"/>
        <v>276.69439177059661</v>
      </c>
      <c r="I192" s="22"/>
      <c r="J192" s="18"/>
      <c r="K192" s="19"/>
      <c r="L192" s="18"/>
      <c r="M192" s="18"/>
    </row>
    <row r="193" spans="1:13" x14ac:dyDescent="0.2">
      <c r="A193" s="19">
        <v>182</v>
      </c>
      <c r="B193" s="19">
        <v>118.5</v>
      </c>
      <c r="C193" s="19">
        <v>0</v>
      </c>
      <c r="D193" s="19"/>
      <c r="E193" s="20">
        <f t="shared" si="4"/>
        <v>-60.424404761904782</v>
      </c>
      <c r="F193" s="20">
        <f t="shared" si="4"/>
        <v>-18.938492063492074</v>
      </c>
      <c r="G193" s="21"/>
      <c r="H193" s="20">
        <f t="shared" si="5"/>
        <v>1144.3471100245663</v>
      </c>
      <c r="I193" s="22"/>
      <c r="J193" s="18"/>
      <c r="K193" s="19"/>
      <c r="L193" s="18"/>
      <c r="M193" s="18"/>
    </row>
    <row r="194" spans="1:13" x14ac:dyDescent="0.2">
      <c r="A194" s="19">
        <v>183</v>
      </c>
      <c r="B194" s="19">
        <v>145.75</v>
      </c>
      <c r="C194" s="19">
        <v>11.9</v>
      </c>
      <c r="D194" s="19"/>
      <c r="E194" s="20">
        <f t="shared" si="4"/>
        <v>-33.174404761904782</v>
      </c>
      <c r="F194" s="20">
        <f t="shared" si="4"/>
        <v>-7.0384920634920736</v>
      </c>
      <c r="G194" s="21"/>
      <c r="H194" s="20">
        <f t="shared" si="5"/>
        <v>233.49778462774046</v>
      </c>
      <c r="I194" s="22"/>
      <c r="J194" s="18"/>
      <c r="K194" s="19"/>
      <c r="L194" s="18"/>
      <c r="M194" s="18"/>
    </row>
    <row r="195" spans="1:13" x14ac:dyDescent="0.2">
      <c r="A195" s="19">
        <v>184</v>
      </c>
      <c r="B195" s="19">
        <v>159.25</v>
      </c>
      <c r="C195" s="19">
        <v>12.4</v>
      </c>
      <c r="D195" s="19"/>
      <c r="E195" s="20">
        <f t="shared" si="4"/>
        <v>-19.674404761904782</v>
      </c>
      <c r="F195" s="20">
        <f t="shared" si="4"/>
        <v>-6.5384920634920736</v>
      </c>
      <c r="G195" s="21"/>
      <c r="H195" s="20">
        <f t="shared" si="5"/>
        <v>128.64093938964507</v>
      </c>
      <c r="I195" s="22"/>
      <c r="J195" s="18"/>
      <c r="K195" s="19"/>
      <c r="L195" s="18"/>
      <c r="M195" s="18"/>
    </row>
    <row r="196" spans="1:13" x14ac:dyDescent="0.2">
      <c r="A196" s="19">
        <v>185</v>
      </c>
      <c r="B196" s="19">
        <v>170.5</v>
      </c>
      <c r="C196" s="19">
        <v>17.399999999999999</v>
      </c>
      <c r="D196" s="19"/>
      <c r="E196" s="20">
        <f t="shared" si="4"/>
        <v>-8.4244047619047819</v>
      </c>
      <c r="F196" s="20">
        <f t="shared" si="4"/>
        <v>-1.5384920634920753</v>
      </c>
      <c r="G196" s="21"/>
      <c r="H196" s="20">
        <f t="shared" si="5"/>
        <v>12.960879865835354</v>
      </c>
      <c r="I196" s="22"/>
      <c r="J196" s="18"/>
      <c r="K196" s="19"/>
      <c r="L196" s="18"/>
      <c r="M196" s="18"/>
    </row>
    <row r="197" spans="1:13" x14ac:dyDescent="0.2">
      <c r="A197" s="19">
        <v>186</v>
      </c>
      <c r="B197" s="19">
        <v>167.5</v>
      </c>
      <c r="C197" s="19">
        <v>9.1999999999999993</v>
      </c>
      <c r="D197" s="19"/>
      <c r="E197" s="20">
        <f t="shared" si="4"/>
        <v>-11.424404761904782</v>
      </c>
      <c r="F197" s="20">
        <f t="shared" si="4"/>
        <v>-9.7384920634920746</v>
      </c>
      <c r="G197" s="21"/>
      <c r="H197" s="20">
        <f t="shared" si="5"/>
        <v>111.25647510393078</v>
      </c>
      <c r="I197" s="22"/>
      <c r="J197" s="18"/>
      <c r="K197" s="19"/>
      <c r="L197" s="18"/>
      <c r="M197" s="18"/>
    </row>
    <row r="198" spans="1:13" x14ac:dyDescent="0.2">
      <c r="A198" s="19">
        <v>187</v>
      </c>
      <c r="B198" s="19">
        <v>232.75</v>
      </c>
      <c r="C198" s="19">
        <v>23</v>
      </c>
      <c r="D198" s="19"/>
      <c r="E198" s="20">
        <f t="shared" si="4"/>
        <v>53.825595238095218</v>
      </c>
      <c r="F198" s="20">
        <f t="shared" si="4"/>
        <v>4.0615079365079261</v>
      </c>
      <c r="G198" s="21"/>
      <c r="H198" s="20">
        <f t="shared" si="5"/>
        <v>218.61308224678697</v>
      </c>
      <c r="I198" s="22"/>
      <c r="J198" s="18"/>
      <c r="K198" s="19"/>
      <c r="L198" s="18"/>
      <c r="M198" s="18"/>
    </row>
    <row r="199" spans="1:13" x14ac:dyDescent="0.2">
      <c r="A199" s="19">
        <v>188</v>
      </c>
      <c r="B199" s="19">
        <v>210.5</v>
      </c>
      <c r="C199" s="19">
        <v>20.100000000000001</v>
      </c>
      <c r="D199" s="19"/>
      <c r="E199" s="20">
        <f t="shared" si="4"/>
        <v>31.575595238095218</v>
      </c>
      <c r="F199" s="20">
        <f t="shared" si="4"/>
        <v>1.1615079365079275</v>
      </c>
      <c r="G199" s="21"/>
      <c r="H199" s="20">
        <f t="shared" si="5"/>
        <v>36.675304469009518</v>
      </c>
      <c r="I199" s="22"/>
      <c r="J199" s="18"/>
      <c r="K199" s="19"/>
      <c r="L199" s="18"/>
      <c r="M199" s="18"/>
    </row>
    <row r="200" spans="1:13" x14ac:dyDescent="0.2">
      <c r="A200" s="19">
        <v>189</v>
      </c>
      <c r="B200" s="19">
        <v>202.25</v>
      </c>
      <c r="C200" s="19">
        <v>20.2</v>
      </c>
      <c r="D200" s="19"/>
      <c r="E200" s="20">
        <f t="shared" si="4"/>
        <v>23.325595238095218</v>
      </c>
      <c r="F200" s="20">
        <f t="shared" si="4"/>
        <v>1.2615079365079254</v>
      </c>
      <c r="G200" s="21"/>
      <c r="H200" s="20">
        <f t="shared" si="5"/>
        <v>29.425423516628587</v>
      </c>
      <c r="I200" s="22"/>
      <c r="J200" s="18"/>
      <c r="K200" s="19"/>
      <c r="L200" s="18"/>
      <c r="M200" s="18"/>
    </row>
    <row r="201" spans="1:13" x14ac:dyDescent="0.2">
      <c r="A201" s="19">
        <v>190</v>
      </c>
      <c r="B201" s="19">
        <v>185</v>
      </c>
      <c r="C201" s="19">
        <v>23.8</v>
      </c>
      <c r="D201" s="19"/>
      <c r="E201" s="20">
        <f t="shared" si="4"/>
        <v>6.0755952380952181</v>
      </c>
      <c r="F201" s="20">
        <f t="shared" si="4"/>
        <v>4.8615079365079268</v>
      </c>
      <c r="G201" s="21"/>
      <c r="H201" s="20">
        <f t="shared" si="5"/>
        <v>29.536554469009669</v>
      </c>
      <c r="I201" s="22"/>
      <c r="J201" s="18"/>
      <c r="K201" s="19"/>
      <c r="L201" s="18"/>
      <c r="M201" s="18"/>
    </row>
    <row r="202" spans="1:13" x14ac:dyDescent="0.2">
      <c r="A202" s="19">
        <v>191</v>
      </c>
      <c r="B202" s="19">
        <v>153</v>
      </c>
      <c r="C202" s="19">
        <v>11.8</v>
      </c>
      <c r="D202" s="19"/>
      <c r="E202" s="20">
        <f t="shared" si="4"/>
        <v>-25.924404761904782</v>
      </c>
      <c r="F202" s="20">
        <f t="shared" si="4"/>
        <v>-7.1384920634920732</v>
      </c>
      <c r="G202" s="21"/>
      <c r="H202" s="20">
        <f t="shared" si="5"/>
        <v>185.0611576436134</v>
      </c>
      <c r="I202" s="22"/>
      <c r="J202" s="18"/>
      <c r="K202" s="19"/>
      <c r="L202" s="18"/>
      <c r="M202" s="18"/>
    </row>
    <row r="203" spans="1:13" x14ac:dyDescent="0.2">
      <c r="A203" s="19">
        <v>192</v>
      </c>
      <c r="B203" s="19">
        <v>244.25</v>
      </c>
      <c r="C203" s="19">
        <v>36.5</v>
      </c>
      <c r="D203" s="19"/>
      <c r="E203" s="20">
        <f t="shared" si="4"/>
        <v>65.325595238095218</v>
      </c>
      <c r="F203" s="20">
        <f t="shared" si="4"/>
        <v>17.561507936507926</v>
      </c>
      <c r="G203" s="21"/>
      <c r="H203" s="20">
        <f t="shared" si="5"/>
        <v>1147.2159592309135</v>
      </c>
      <c r="I203" s="22"/>
      <c r="J203" s="18"/>
      <c r="K203" s="19"/>
      <c r="L203" s="18"/>
      <c r="M203" s="18"/>
    </row>
    <row r="204" spans="1:13" x14ac:dyDescent="0.2">
      <c r="A204" s="19">
        <v>193</v>
      </c>
      <c r="B204" s="19">
        <v>193.5</v>
      </c>
      <c r="C204" s="19">
        <v>16</v>
      </c>
      <c r="D204" s="19"/>
      <c r="E204" s="20">
        <f t="shared" ref="E204:F263" si="6">B204-B$8</f>
        <v>14.575595238095218</v>
      </c>
      <c r="F204" s="20">
        <f t="shared" si="6"/>
        <v>-2.9384920634920739</v>
      </c>
      <c r="G204" s="21"/>
      <c r="H204" s="20">
        <f t="shared" si="5"/>
        <v>-42.830270927815661</v>
      </c>
      <c r="I204" s="22"/>
      <c r="J204" s="18"/>
      <c r="K204" s="19"/>
      <c r="L204" s="18"/>
      <c r="M204" s="18"/>
    </row>
    <row r="205" spans="1:13" x14ac:dyDescent="0.2">
      <c r="A205" s="19">
        <v>194</v>
      </c>
      <c r="B205" s="19">
        <v>224.75</v>
      </c>
      <c r="C205" s="19">
        <v>24</v>
      </c>
      <c r="D205" s="19"/>
      <c r="E205" s="20">
        <f t="shared" si="6"/>
        <v>45.825595238095218</v>
      </c>
      <c r="F205" s="20">
        <f t="shared" si="6"/>
        <v>5.0615079365079261</v>
      </c>
      <c r="G205" s="21"/>
      <c r="H205" s="20">
        <f t="shared" ref="H205:H263" si="7">E205*F205</f>
        <v>231.94661399281878</v>
      </c>
      <c r="I205" s="22"/>
      <c r="J205" s="18"/>
      <c r="K205" s="19"/>
      <c r="L205" s="18"/>
      <c r="M205" s="18"/>
    </row>
    <row r="206" spans="1:13" x14ac:dyDescent="0.2">
      <c r="A206" s="19">
        <v>195</v>
      </c>
      <c r="B206" s="19">
        <v>162.75</v>
      </c>
      <c r="C206" s="19">
        <v>22.3</v>
      </c>
      <c r="D206" s="19"/>
      <c r="E206" s="20">
        <f t="shared" si="6"/>
        <v>-16.174404761904782</v>
      </c>
      <c r="F206" s="20">
        <f t="shared" si="6"/>
        <v>3.3615079365079268</v>
      </c>
      <c r="G206" s="21"/>
      <c r="H206" s="20">
        <f t="shared" si="7"/>
        <v>-54.370389975434527</v>
      </c>
      <c r="I206" s="22"/>
      <c r="J206" s="18"/>
      <c r="K206" s="19"/>
      <c r="L206" s="18"/>
      <c r="M206" s="18"/>
    </row>
    <row r="207" spans="1:13" x14ac:dyDescent="0.2">
      <c r="A207" s="19">
        <v>196</v>
      </c>
      <c r="B207" s="19">
        <v>180</v>
      </c>
      <c r="C207" s="19">
        <v>24.8</v>
      </c>
      <c r="D207" s="19"/>
      <c r="E207" s="20">
        <f t="shared" si="6"/>
        <v>1.0755952380952181</v>
      </c>
      <c r="F207" s="20">
        <f t="shared" si="6"/>
        <v>5.8615079365079268</v>
      </c>
      <c r="G207" s="21"/>
      <c r="H207" s="20">
        <f t="shared" si="7"/>
        <v>6.3046100245652541</v>
      </c>
      <c r="I207" s="22"/>
      <c r="J207" s="18"/>
      <c r="K207" s="19"/>
      <c r="L207" s="18"/>
      <c r="M207" s="18"/>
    </row>
    <row r="208" spans="1:13" x14ac:dyDescent="0.2">
      <c r="A208" s="19">
        <v>197</v>
      </c>
      <c r="B208" s="19">
        <v>156.25</v>
      </c>
      <c r="C208" s="19">
        <v>21.5</v>
      </c>
      <c r="D208" s="19"/>
      <c r="E208" s="20">
        <f t="shared" si="6"/>
        <v>-22.674404761904782</v>
      </c>
      <c r="F208" s="20">
        <f t="shared" si="6"/>
        <v>2.5615079365079261</v>
      </c>
      <c r="G208" s="21"/>
      <c r="H208" s="20">
        <f t="shared" si="7"/>
        <v>-58.080667753212211</v>
      </c>
      <c r="I208" s="22"/>
      <c r="J208" s="18"/>
      <c r="K208" s="19"/>
      <c r="L208" s="18"/>
      <c r="M208" s="18"/>
    </row>
    <row r="209" spans="1:13" x14ac:dyDescent="0.2">
      <c r="A209" s="19">
        <v>198</v>
      </c>
      <c r="B209" s="19">
        <v>168</v>
      </c>
      <c r="C209" s="19">
        <v>17.600000000000001</v>
      </c>
      <c r="D209" s="19"/>
      <c r="E209" s="20">
        <f t="shared" si="6"/>
        <v>-10.924404761904782</v>
      </c>
      <c r="F209" s="20">
        <f t="shared" si="6"/>
        <v>-1.3384920634920725</v>
      </c>
      <c r="G209" s="21"/>
      <c r="H209" s="20">
        <f t="shared" si="7"/>
        <v>14.622229072184554</v>
      </c>
      <c r="I209" s="22"/>
      <c r="J209" s="18"/>
      <c r="K209" s="19"/>
      <c r="L209" s="18"/>
      <c r="M209" s="18"/>
    </row>
    <row r="210" spans="1:13" x14ac:dyDescent="0.2">
      <c r="A210" s="19">
        <v>199</v>
      </c>
      <c r="B210" s="19">
        <v>167.25</v>
      </c>
      <c r="C210" s="19">
        <v>7.3</v>
      </c>
      <c r="D210" s="19"/>
      <c r="E210" s="20">
        <f t="shared" si="6"/>
        <v>-11.674404761904782</v>
      </c>
      <c r="F210" s="20">
        <f t="shared" si="6"/>
        <v>-11.638492063492073</v>
      </c>
      <c r="G210" s="21"/>
      <c r="H210" s="20">
        <f t="shared" si="7"/>
        <v>135.87246716742288</v>
      </c>
      <c r="I210" s="22"/>
      <c r="J210" s="18"/>
      <c r="K210" s="19"/>
      <c r="L210" s="18"/>
      <c r="M210" s="18"/>
    </row>
    <row r="211" spans="1:13" x14ac:dyDescent="0.2">
      <c r="A211" s="19">
        <v>200</v>
      </c>
      <c r="B211" s="19">
        <v>170.75</v>
      </c>
      <c r="C211" s="19">
        <v>22.6</v>
      </c>
      <c r="D211" s="19"/>
      <c r="E211" s="20">
        <f t="shared" si="6"/>
        <v>-8.1744047619047819</v>
      </c>
      <c r="F211" s="20">
        <f t="shared" si="6"/>
        <v>3.6615079365079275</v>
      </c>
      <c r="G211" s="21"/>
      <c r="H211" s="20">
        <f t="shared" si="7"/>
        <v>-29.930647911942554</v>
      </c>
      <c r="I211" s="22"/>
      <c r="J211" s="18"/>
      <c r="K211" s="19"/>
      <c r="L211" s="18"/>
      <c r="M211" s="18"/>
    </row>
    <row r="212" spans="1:13" x14ac:dyDescent="0.2">
      <c r="A212" s="19">
        <v>201</v>
      </c>
      <c r="B212" s="19">
        <v>178.25</v>
      </c>
      <c r="C212" s="19">
        <v>12.5</v>
      </c>
      <c r="D212" s="19"/>
      <c r="E212" s="20">
        <f t="shared" si="6"/>
        <v>-0.67440476190478194</v>
      </c>
      <c r="F212" s="20">
        <f t="shared" si="6"/>
        <v>-6.4384920634920739</v>
      </c>
      <c r="G212" s="21"/>
      <c r="H212" s="20">
        <f t="shared" si="7"/>
        <v>4.3421497071052002</v>
      </c>
      <c r="I212" s="22"/>
      <c r="J212" s="18"/>
      <c r="K212" s="19"/>
      <c r="L212" s="18"/>
      <c r="M212" s="18"/>
    </row>
    <row r="213" spans="1:13" x14ac:dyDescent="0.2">
      <c r="A213" s="19">
        <v>202</v>
      </c>
      <c r="B213" s="19">
        <v>150</v>
      </c>
      <c r="C213" s="19">
        <v>21.7</v>
      </c>
      <c r="D213" s="19"/>
      <c r="E213" s="20">
        <f t="shared" si="6"/>
        <v>-28.924404761904782</v>
      </c>
      <c r="F213" s="20">
        <f t="shared" si="6"/>
        <v>2.7615079365079254</v>
      </c>
      <c r="G213" s="21"/>
      <c r="H213" s="20">
        <f t="shared" si="7"/>
        <v>-79.874973308767679</v>
      </c>
      <c r="I213" s="22"/>
      <c r="J213" s="18"/>
      <c r="K213" s="19"/>
      <c r="L213" s="18"/>
      <c r="M213" s="18"/>
    </row>
    <row r="214" spans="1:13" x14ac:dyDescent="0.2">
      <c r="A214" s="19">
        <v>203</v>
      </c>
      <c r="B214" s="19">
        <v>200.5</v>
      </c>
      <c r="C214" s="19">
        <v>27.7</v>
      </c>
      <c r="D214" s="19"/>
      <c r="E214" s="20">
        <f t="shared" si="6"/>
        <v>21.575595238095218</v>
      </c>
      <c r="F214" s="20">
        <f t="shared" si="6"/>
        <v>8.7615079365079254</v>
      </c>
      <c r="G214" s="21"/>
      <c r="H214" s="20">
        <f t="shared" si="7"/>
        <v>189.03474891345385</v>
      </c>
      <c r="I214" s="22"/>
      <c r="J214" s="18"/>
      <c r="K214" s="19"/>
      <c r="L214" s="18"/>
      <c r="M214" s="18"/>
    </row>
    <row r="215" spans="1:13" x14ac:dyDescent="0.2">
      <c r="A215" s="19">
        <v>204</v>
      </c>
      <c r="B215" s="19">
        <v>184</v>
      </c>
      <c r="C215" s="19">
        <v>6.8</v>
      </c>
      <c r="D215" s="19"/>
      <c r="E215" s="20">
        <f t="shared" si="6"/>
        <v>5.0755952380952181</v>
      </c>
      <c r="F215" s="20">
        <f t="shared" si="6"/>
        <v>-12.138492063492073</v>
      </c>
      <c r="G215" s="21"/>
      <c r="H215" s="20">
        <f t="shared" si="7"/>
        <v>-61.610072515116961</v>
      </c>
      <c r="I215" s="22"/>
      <c r="J215" s="18"/>
      <c r="K215" s="19"/>
      <c r="L215" s="18"/>
      <c r="M215" s="18"/>
    </row>
    <row r="216" spans="1:13" x14ac:dyDescent="0.2">
      <c r="A216" s="19">
        <v>205</v>
      </c>
      <c r="B216" s="19">
        <v>223</v>
      </c>
      <c r="C216" s="19">
        <v>33.4</v>
      </c>
      <c r="D216" s="19"/>
      <c r="E216" s="20">
        <f t="shared" si="6"/>
        <v>44.075595238095218</v>
      </c>
      <c r="F216" s="20">
        <f t="shared" si="6"/>
        <v>14.461507936507925</v>
      </c>
      <c r="G216" s="21"/>
      <c r="H216" s="20">
        <f t="shared" si="7"/>
        <v>637.39957034202484</v>
      </c>
      <c r="I216" s="22"/>
      <c r="J216" s="18"/>
      <c r="K216" s="19"/>
      <c r="L216" s="18"/>
      <c r="M216" s="18"/>
    </row>
    <row r="217" spans="1:13" x14ac:dyDescent="0.2">
      <c r="A217" s="19">
        <v>206</v>
      </c>
      <c r="B217" s="19">
        <v>208.75</v>
      </c>
      <c r="C217" s="19">
        <v>16.600000000000001</v>
      </c>
      <c r="D217" s="19"/>
      <c r="E217" s="20">
        <f t="shared" si="6"/>
        <v>29.825595238095218</v>
      </c>
      <c r="F217" s="20">
        <f t="shared" si="6"/>
        <v>-2.3384920634920725</v>
      </c>
      <c r="G217" s="21"/>
      <c r="H217" s="20">
        <f t="shared" si="7"/>
        <v>-69.746917753212614</v>
      </c>
      <c r="I217" s="22"/>
      <c r="J217" s="18"/>
      <c r="K217" s="19"/>
      <c r="L217" s="18"/>
      <c r="M217" s="18"/>
    </row>
    <row r="218" spans="1:13" x14ac:dyDescent="0.2">
      <c r="A218" s="19">
        <v>207</v>
      </c>
      <c r="B218" s="19">
        <v>166</v>
      </c>
      <c r="C218" s="19">
        <v>31.7</v>
      </c>
      <c r="D218" s="19"/>
      <c r="E218" s="20">
        <f t="shared" si="6"/>
        <v>-12.924404761904782</v>
      </c>
      <c r="F218" s="20">
        <f t="shared" si="6"/>
        <v>12.761507936507925</v>
      </c>
      <c r="G218" s="21"/>
      <c r="H218" s="20">
        <f t="shared" si="7"/>
        <v>-164.93489394368871</v>
      </c>
      <c r="I218" s="22"/>
      <c r="J218" s="18"/>
      <c r="K218" s="19"/>
      <c r="L218" s="18"/>
      <c r="M218" s="18"/>
    </row>
    <row r="219" spans="1:13" x14ac:dyDescent="0.2">
      <c r="A219" s="19">
        <v>208</v>
      </c>
      <c r="B219" s="19">
        <v>195</v>
      </c>
      <c r="C219" s="19">
        <v>31.5</v>
      </c>
      <c r="D219" s="19"/>
      <c r="E219" s="20">
        <f t="shared" si="6"/>
        <v>16.075595238095218</v>
      </c>
      <c r="F219" s="20">
        <f t="shared" si="6"/>
        <v>12.561507936507926</v>
      </c>
      <c r="G219" s="21"/>
      <c r="H219" s="20">
        <f t="shared" si="7"/>
        <v>201.93371716742212</v>
      </c>
      <c r="I219" s="22"/>
      <c r="J219" s="18"/>
      <c r="K219" s="19"/>
      <c r="L219" s="18"/>
      <c r="M219" s="18"/>
    </row>
    <row r="220" spans="1:13" x14ac:dyDescent="0.2">
      <c r="A220" s="19">
        <v>209</v>
      </c>
      <c r="B220" s="19">
        <v>160.5</v>
      </c>
      <c r="C220" s="19">
        <v>10.1</v>
      </c>
      <c r="D220" s="19"/>
      <c r="E220" s="20">
        <f t="shared" si="6"/>
        <v>-18.424404761904782</v>
      </c>
      <c r="F220" s="20">
        <f t="shared" si="6"/>
        <v>-8.8384920634920743</v>
      </c>
      <c r="G220" s="21"/>
      <c r="H220" s="20">
        <f t="shared" si="7"/>
        <v>162.84395526266098</v>
      </c>
      <c r="I220" s="22"/>
      <c r="J220" s="18"/>
      <c r="K220" s="19"/>
      <c r="L220" s="18"/>
      <c r="M220" s="18"/>
    </row>
    <row r="221" spans="1:13" x14ac:dyDescent="0.2">
      <c r="A221" s="19">
        <v>210</v>
      </c>
      <c r="B221" s="19">
        <v>159.75</v>
      </c>
      <c r="C221" s="19">
        <v>11.3</v>
      </c>
      <c r="D221" s="19"/>
      <c r="E221" s="20">
        <f t="shared" si="6"/>
        <v>-19.174404761904782</v>
      </c>
      <c r="F221" s="20">
        <f t="shared" si="6"/>
        <v>-7.6384920634920732</v>
      </c>
      <c r="G221" s="21"/>
      <c r="H221" s="20">
        <f t="shared" si="7"/>
        <v>146.46353859599429</v>
      </c>
      <c r="I221" s="22"/>
      <c r="J221" s="18"/>
      <c r="K221" s="19"/>
      <c r="L221" s="18"/>
      <c r="M221" s="18"/>
    </row>
    <row r="222" spans="1:13" x14ac:dyDescent="0.2">
      <c r="A222" s="19">
        <v>211</v>
      </c>
      <c r="B222" s="19">
        <v>140.5</v>
      </c>
      <c r="C222" s="19">
        <v>7.8</v>
      </c>
      <c r="D222" s="19"/>
      <c r="E222" s="20">
        <f t="shared" si="6"/>
        <v>-38.424404761904782</v>
      </c>
      <c r="F222" s="20">
        <f t="shared" si="6"/>
        <v>-11.138492063492073</v>
      </c>
      <c r="G222" s="21"/>
      <c r="H222" s="20">
        <f t="shared" si="7"/>
        <v>427.98992748488342</v>
      </c>
      <c r="I222" s="22"/>
      <c r="J222" s="18"/>
      <c r="K222" s="19"/>
      <c r="L222" s="18"/>
      <c r="M222" s="18"/>
    </row>
    <row r="223" spans="1:13" x14ac:dyDescent="0.2">
      <c r="A223" s="19">
        <v>212</v>
      </c>
      <c r="B223" s="19">
        <v>216.25</v>
      </c>
      <c r="C223" s="19">
        <v>26.4</v>
      </c>
      <c r="D223" s="19"/>
      <c r="E223" s="20">
        <f t="shared" si="6"/>
        <v>37.325595238095218</v>
      </c>
      <c r="F223" s="20">
        <f t="shared" si="6"/>
        <v>7.4615079365079247</v>
      </c>
      <c r="G223" s="21"/>
      <c r="H223" s="20">
        <f t="shared" si="7"/>
        <v>278.50522510392989</v>
      </c>
      <c r="I223" s="22"/>
      <c r="J223" s="18"/>
      <c r="K223" s="19"/>
      <c r="L223" s="18"/>
      <c r="M223" s="18"/>
    </row>
    <row r="224" spans="1:13" x14ac:dyDescent="0.2">
      <c r="A224" s="19">
        <v>213</v>
      </c>
      <c r="B224" s="19">
        <v>168.25</v>
      </c>
      <c r="C224" s="19">
        <v>19.3</v>
      </c>
      <c r="D224" s="19"/>
      <c r="E224" s="20">
        <f t="shared" si="6"/>
        <v>-10.674404761904782</v>
      </c>
      <c r="F224" s="20">
        <f t="shared" si="6"/>
        <v>0.36150793650792679</v>
      </c>
      <c r="G224" s="21"/>
      <c r="H224" s="20">
        <f t="shared" si="7"/>
        <v>-3.8588820389265854</v>
      </c>
      <c r="I224" s="22"/>
      <c r="J224" s="18"/>
      <c r="K224" s="19"/>
      <c r="L224" s="18"/>
      <c r="M224" s="18"/>
    </row>
    <row r="225" spans="1:13" x14ac:dyDescent="0.2">
      <c r="A225" s="19">
        <v>214</v>
      </c>
      <c r="B225" s="19">
        <v>194.75</v>
      </c>
      <c r="C225" s="19">
        <v>18.5</v>
      </c>
      <c r="D225" s="19"/>
      <c r="E225" s="20">
        <f t="shared" si="6"/>
        <v>15.825595238095218</v>
      </c>
      <c r="F225" s="20">
        <f t="shared" si="6"/>
        <v>-0.43849206349207392</v>
      </c>
      <c r="G225" s="21"/>
      <c r="H225" s="20">
        <f t="shared" si="7"/>
        <v>-6.9393979119427112</v>
      </c>
      <c r="I225" s="22"/>
      <c r="J225" s="18"/>
      <c r="K225" s="19"/>
      <c r="L225" s="18"/>
      <c r="M225" s="18"/>
    </row>
    <row r="226" spans="1:13" x14ac:dyDescent="0.2">
      <c r="A226" s="19">
        <v>215</v>
      </c>
      <c r="B226" s="19">
        <v>172.75</v>
      </c>
      <c r="C226" s="19">
        <v>19.3</v>
      </c>
      <c r="D226" s="19"/>
      <c r="E226" s="20">
        <f t="shared" si="6"/>
        <v>-6.1744047619047819</v>
      </c>
      <c r="F226" s="20">
        <f t="shared" si="6"/>
        <v>0.36150793650792679</v>
      </c>
      <c r="G226" s="21"/>
      <c r="H226" s="20">
        <f t="shared" si="7"/>
        <v>-2.2320963246409149</v>
      </c>
      <c r="I226" s="22"/>
      <c r="J226" s="18"/>
      <c r="K226" s="19"/>
      <c r="L226" s="18"/>
      <c r="M226" s="18"/>
    </row>
    <row r="227" spans="1:13" x14ac:dyDescent="0.2">
      <c r="A227" s="19">
        <v>216</v>
      </c>
      <c r="B227" s="19">
        <v>219</v>
      </c>
      <c r="C227" s="19">
        <v>45.1</v>
      </c>
      <c r="D227" s="19"/>
      <c r="E227" s="20">
        <f t="shared" si="6"/>
        <v>40.075595238095218</v>
      </c>
      <c r="F227" s="20">
        <f t="shared" si="6"/>
        <v>26.161507936507927</v>
      </c>
      <c r="G227" s="21"/>
      <c r="H227" s="20">
        <f t="shared" si="7"/>
        <v>1048.4380028817075</v>
      </c>
      <c r="I227" s="22"/>
      <c r="J227" s="18"/>
      <c r="K227" s="19"/>
      <c r="L227" s="18"/>
      <c r="M227" s="18"/>
    </row>
    <row r="228" spans="1:13" x14ac:dyDescent="0.2">
      <c r="A228" s="19">
        <v>217</v>
      </c>
      <c r="B228" s="19">
        <v>149.25</v>
      </c>
      <c r="C228" s="19">
        <v>13.8</v>
      </c>
      <c r="D228" s="19"/>
      <c r="E228" s="20">
        <f t="shared" si="6"/>
        <v>-29.674404761904782</v>
      </c>
      <c r="F228" s="20">
        <f t="shared" si="6"/>
        <v>-5.1384920634920732</v>
      </c>
      <c r="G228" s="21"/>
      <c r="H228" s="20">
        <f t="shared" si="7"/>
        <v>152.4816933578991</v>
      </c>
      <c r="I228" s="22"/>
      <c r="J228" s="18"/>
      <c r="K228" s="19"/>
      <c r="L228" s="18"/>
      <c r="M228" s="18"/>
    </row>
    <row r="229" spans="1:13" x14ac:dyDescent="0.2">
      <c r="A229" s="19">
        <v>218</v>
      </c>
      <c r="B229" s="19">
        <v>154.5</v>
      </c>
      <c r="C229" s="19">
        <v>8.1999999999999993</v>
      </c>
      <c r="D229" s="19"/>
      <c r="E229" s="20">
        <f t="shared" si="6"/>
        <v>-24.424404761904782</v>
      </c>
      <c r="F229" s="20">
        <f t="shared" si="6"/>
        <v>-10.738492063492075</v>
      </c>
      <c r="G229" s="21"/>
      <c r="H229" s="20">
        <f t="shared" si="7"/>
        <v>262.28127669123256</v>
      </c>
      <c r="I229" s="22"/>
      <c r="J229" s="18"/>
      <c r="K229" s="19"/>
      <c r="L229" s="18"/>
      <c r="M229" s="18"/>
    </row>
    <row r="230" spans="1:13" x14ac:dyDescent="0.2">
      <c r="A230" s="19">
        <v>219</v>
      </c>
      <c r="B230" s="19">
        <v>199.25</v>
      </c>
      <c r="C230" s="19">
        <v>23.9</v>
      </c>
      <c r="D230" s="19"/>
      <c r="E230" s="20">
        <f t="shared" si="6"/>
        <v>20.325595238095218</v>
      </c>
      <c r="F230" s="20">
        <f t="shared" si="6"/>
        <v>4.9615079365079247</v>
      </c>
      <c r="G230" s="21"/>
      <c r="H230" s="20">
        <f t="shared" si="7"/>
        <v>100.84560208805711</v>
      </c>
      <c r="I230" s="22"/>
      <c r="J230" s="18"/>
      <c r="K230" s="19"/>
      <c r="L230" s="18"/>
      <c r="M230" s="18"/>
    </row>
    <row r="231" spans="1:13" x14ac:dyDescent="0.2">
      <c r="A231" s="19">
        <v>220</v>
      </c>
      <c r="B231" s="19">
        <v>154.5</v>
      </c>
      <c r="C231" s="19">
        <v>15.1</v>
      </c>
      <c r="D231" s="19"/>
      <c r="E231" s="20">
        <f t="shared" si="6"/>
        <v>-24.424404761904782</v>
      </c>
      <c r="F231" s="20">
        <f t="shared" si="6"/>
        <v>-3.8384920634920743</v>
      </c>
      <c r="G231" s="21"/>
      <c r="H231" s="20">
        <f t="shared" si="7"/>
        <v>93.752883834089531</v>
      </c>
      <c r="I231" s="22"/>
      <c r="J231" s="18"/>
      <c r="K231" s="19"/>
      <c r="L231" s="18"/>
      <c r="M231" s="18"/>
    </row>
    <row r="232" spans="1:13" x14ac:dyDescent="0.2">
      <c r="A232" s="19">
        <v>221</v>
      </c>
      <c r="B232" s="19">
        <v>153.25</v>
      </c>
      <c r="C232" s="19">
        <v>12.7</v>
      </c>
      <c r="D232" s="19"/>
      <c r="E232" s="20">
        <f t="shared" si="6"/>
        <v>-25.674404761904782</v>
      </c>
      <c r="F232" s="20">
        <f t="shared" si="6"/>
        <v>-6.2384920634920746</v>
      </c>
      <c r="G232" s="21"/>
      <c r="H232" s="20">
        <f t="shared" si="7"/>
        <v>160.16957034202611</v>
      </c>
      <c r="I232" s="22"/>
      <c r="J232" s="18"/>
      <c r="K232" s="19"/>
      <c r="L232" s="18"/>
      <c r="M232" s="18"/>
    </row>
    <row r="233" spans="1:13" x14ac:dyDescent="0.2">
      <c r="A233" s="19">
        <v>222</v>
      </c>
      <c r="B233" s="19">
        <v>230</v>
      </c>
      <c r="C233" s="19">
        <v>25.3</v>
      </c>
      <c r="D233" s="19"/>
      <c r="E233" s="20">
        <f t="shared" si="6"/>
        <v>51.075595238095218</v>
      </c>
      <c r="F233" s="20">
        <f t="shared" si="6"/>
        <v>6.3615079365079268</v>
      </c>
      <c r="G233" s="21"/>
      <c r="H233" s="20">
        <f t="shared" si="7"/>
        <v>324.91780446900918</v>
      </c>
      <c r="I233" s="22"/>
      <c r="J233" s="18"/>
      <c r="K233" s="19"/>
      <c r="L233" s="18"/>
      <c r="M233" s="18"/>
    </row>
    <row r="234" spans="1:13" x14ac:dyDescent="0.2">
      <c r="A234" s="19">
        <v>223</v>
      </c>
      <c r="B234" s="19">
        <v>161.75</v>
      </c>
      <c r="C234" s="19">
        <v>11.9</v>
      </c>
      <c r="D234" s="19"/>
      <c r="E234" s="20">
        <f t="shared" si="6"/>
        <v>-17.174404761904782</v>
      </c>
      <c r="F234" s="20">
        <f t="shared" si="6"/>
        <v>-7.0384920634920736</v>
      </c>
      <c r="G234" s="21"/>
      <c r="H234" s="20">
        <f t="shared" si="7"/>
        <v>120.88191161186728</v>
      </c>
      <c r="I234" s="22"/>
      <c r="J234" s="18"/>
      <c r="K234" s="19"/>
      <c r="L234" s="18"/>
      <c r="M234" s="18"/>
    </row>
    <row r="235" spans="1:13" x14ac:dyDescent="0.2">
      <c r="A235" s="19">
        <v>224</v>
      </c>
      <c r="B235" s="19">
        <v>142.25</v>
      </c>
      <c r="C235" s="19">
        <v>6.1</v>
      </c>
      <c r="D235" s="19"/>
      <c r="E235" s="20">
        <f t="shared" si="6"/>
        <v>-36.674404761904782</v>
      </c>
      <c r="F235" s="20">
        <f t="shared" si="6"/>
        <v>-12.838492063492074</v>
      </c>
      <c r="G235" s="21"/>
      <c r="H235" s="20">
        <f t="shared" si="7"/>
        <v>470.84405446901047</v>
      </c>
      <c r="I235" s="22"/>
      <c r="J235" s="18"/>
      <c r="K235" s="19"/>
      <c r="L235" s="18"/>
      <c r="M235" s="18"/>
    </row>
    <row r="236" spans="1:13" x14ac:dyDescent="0.2">
      <c r="A236" s="19">
        <v>225</v>
      </c>
      <c r="B236" s="19">
        <v>179.75</v>
      </c>
      <c r="C236" s="19">
        <v>11.3</v>
      </c>
      <c r="D236" s="19"/>
      <c r="E236" s="20">
        <f t="shared" si="6"/>
        <v>0.82559523809521806</v>
      </c>
      <c r="F236" s="20">
        <f t="shared" si="6"/>
        <v>-7.6384920634920732</v>
      </c>
      <c r="G236" s="21"/>
      <c r="H236" s="20">
        <f t="shared" si="7"/>
        <v>-6.3063026738471715</v>
      </c>
      <c r="I236" s="22"/>
      <c r="J236" s="18"/>
      <c r="K236" s="19"/>
      <c r="L236" s="18"/>
      <c r="M236" s="18"/>
    </row>
    <row r="237" spans="1:13" x14ac:dyDescent="0.2">
      <c r="A237" s="19">
        <v>226</v>
      </c>
      <c r="B237" s="19">
        <v>126.5</v>
      </c>
      <c r="C237" s="19">
        <v>12.8</v>
      </c>
      <c r="D237" s="19"/>
      <c r="E237" s="20">
        <f t="shared" si="6"/>
        <v>-52.424404761904782</v>
      </c>
      <c r="F237" s="20">
        <f t="shared" si="6"/>
        <v>-6.1384920634920732</v>
      </c>
      <c r="G237" s="21"/>
      <c r="H237" s="20">
        <f t="shared" si="7"/>
        <v>321.80679256424855</v>
      </c>
      <c r="I237" s="22"/>
      <c r="J237" s="18"/>
      <c r="K237" s="19"/>
      <c r="L237" s="18"/>
      <c r="M237" s="18"/>
    </row>
    <row r="238" spans="1:13" x14ac:dyDescent="0.2">
      <c r="A238" s="19">
        <v>227</v>
      </c>
      <c r="B238" s="19">
        <v>169.5</v>
      </c>
      <c r="C238" s="19">
        <v>14.9</v>
      </c>
      <c r="D238" s="19"/>
      <c r="E238" s="20">
        <f t="shared" si="6"/>
        <v>-9.4244047619047819</v>
      </c>
      <c r="F238" s="20">
        <f t="shared" si="6"/>
        <v>-4.0384920634920736</v>
      </c>
      <c r="G238" s="21"/>
      <c r="H238" s="20">
        <f t="shared" si="7"/>
        <v>38.060383834089365</v>
      </c>
      <c r="I238" s="22"/>
      <c r="J238" s="18"/>
      <c r="K238" s="19"/>
      <c r="L238" s="18"/>
      <c r="M238" s="18"/>
    </row>
    <row r="239" spans="1:13" x14ac:dyDescent="0.2">
      <c r="A239" s="19">
        <v>228</v>
      </c>
      <c r="B239" s="19">
        <v>198.5</v>
      </c>
      <c r="C239" s="19">
        <v>24.5</v>
      </c>
      <c r="D239" s="19"/>
      <c r="E239" s="20">
        <f t="shared" si="6"/>
        <v>19.575595238095218</v>
      </c>
      <c r="F239" s="20">
        <f t="shared" si="6"/>
        <v>5.5615079365079261</v>
      </c>
      <c r="G239" s="21"/>
      <c r="H239" s="20">
        <f t="shared" si="7"/>
        <v>108.86982827853332</v>
      </c>
      <c r="I239" s="22"/>
      <c r="J239" s="18"/>
      <c r="K239" s="19"/>
      <c r="L239" s="18"/>
      <c r="M239" s="18"/>
    </row>
    <row r="240" spans="1:13" x14ac:dyDescent="0.2">
      <c r="A240" s="19">
        <v>229</v>
      </c>
      <c r="B240" s="19">
        <v>174.5</v>
      </c>
      <c r="C240" s="19">
        <v>15</v>
      </c>
      <c r="D240" s="19"/>
      <c r="E240" s="20">
        <f t="shared" si="6"/>
        <v>-4.4244047619047819</v>
      </c>
      <c r="F240" s="20">
        <f t="shared" si="6"/>
        <v>-3.9384920634920739</v>
      </c>
      <c r="G240" s="21"/>
      <c r="H240" s="20">
        <f t="shared" si="7"/>
        <v>17.425483040438522</v>
      </c>
      <c r="I240" s="22"/>
      <c r="J240" s="18"/>
      <c r="K240" s="19"/>
      <c r="L240" s="18"/>
      <c r="M240" s="18"/>
    </row>
    <row r="241" spans="1:13" x14ac:dyDescent="0.2">
      <c r="A241" s="19">
        <v>230</v>
      </c>
      <c r="B241" s="19">
        <v>167.75</v>
      </c>
      <c r="C241" s="19">
        <v>16.899999999999999</v>
      </c>
      <c r="D241" s="19"/>
      <c r="E241" s="20">
        <f t="shared" si="6"/>
        <v>-11.174404761904782</v>
      </c>
      <c r="F241" s="20">
        <f t="shared" si="6"/>
        <v>-2.0384920634920753</v>
      </c>
      <c r="G241" s="21"/>
      <c r="H241" s="20">
        <f t="shared" si="7"/>
        <v>22.778935421390951</v>
      </c>
      <c r="I241" s="22"/>
      <c r="J241" s="18"/>
      <c r="K241" s="19"/>
      <c r="L241" s="18"/>
      <c r="M241" s="18"/>
    </row>
    <row r="242" spans="1:13" x14ac:dyDescent="0.2">
      <c r="A242" s="19">
        <v>231</v>
      </c>
      <c r="B242" s="19">
        <v>147.75</v>
      </c>
      <c r="C242" s="19">
        <v>11.1</v>
      </c>
      <c r="D242" s="19"/>
      <c r="E242" s="20">
        <f t="shared" si="6"/>
        <v>-31.174404761904782</v>
      </c>
      <c r="F242" s="20">
        <f t="shared" si="6"/>
        <v>-7.8384920634920743</v>
      </c>
      <c r="G242" s="21"/>
      <c r="H242" s="20">
        <f t="shared" si="7"/>
        <v>244.36032431028016</v>
      </c>
      <c r="I242" s="22"/>
      <c r="J242" s="18"/>
      <c r="K242" s="19"/>
      <c r="L242" s="18"/>
      <c r="M242" s="18"/>
    </row>
    <row r="243" spans="1:13" x14ac:dyDescent="0.2">
      <c r="A243" s="19">
        <v>232</v>
      </c>
      <c r="B243" s="19">
        <v>182.25</v>
      </c>
      <c r="C243" s="19">
        <v>16.100000000000001</v>
      </c>
      <c r="D243" s="19"/>
      <c r="E243" s="20">
        <f t="shared" si="6"/>
        <v>3.3255952380952181</v>
      </c>
      <c r="F243" s="20">
        <f t="shared" si="6"/>
        <v>-2.8384920634920725</v>
      </c>
      <c r="G243" s="21"/>
      <c r="H243" s="20">
        <f t="shared" si="7"/>
        <v>-9.4396756897203051</v>
      </c>
      <c r="I243" s="22"/>
      <c r="J243" s="18"/>
      <c r="K243" s="19"/>
      <c r="L243" s="18"/>
      <c r="M243" s="18"/>
    </row>
    <row r="244" spans="1:13" x14ac:dyDescent="0.2">
      <c r="A244" s="19">
        <v>233</v>
      </c>
      <c r="B244" s="19">
        <v>175.5</v>
      </c>
      <c r="C244" s="19">
        <v>15.5</v>
      </c>
      <c r="D244" s="19"/>
      <c r="E244" s="20">
        <f t="shared" si="6"/>
        <v>-3.4244047619047819</v>
      </c>
      <c r="F244" s="20">
        <f t="shared" si="6"/>
        <v>-3.4384920634920739</v>
      </c>
      <c r="G244" s="21"/>
      <c r="H244" s="20">
        <f t="shared" si="7"/>
        <v>11.774788595994059</v>
      </c>
      <c r="I244" s="22"/>
      <c r="J244" s="18"/>
      <c r="K244" s="19"/>
      <c r="L244" s="18"/>
      <c r="M244" s="18"/>
    </row>
    <row r="245" spans="1:13" x14ac:dyDescent="0.2">
      <c r="A245" s="19">
        <v>234</v>
      </c>
      <c r="B245" s="19">
        <v>161.75</v>
      </c>
      <c r="C245" s="19">
        <v>25.9</v>
      </c>
      <c r="D245" s="19"/>
      <c r="E245" s="20">
        <f t="shared" si="6"/>
        <v>-17.174404761904782</v>
      </c>
      <c r="F245" s="20">
        <f t="shared" si="6"/>
        <v>6.9615079365079247</v>
      </c>
      <c r="G245" s="21"/>
      <c r="H245" s="20">
        <f t="shared" si="7"/>
        <v>-119.55975505479964</v>
      </c>
      <c r="I245" s="22"/>
      <c r="J245" s="18"/>
      <c r="K245" s="19"/>
      <c r="L245" s="18"/>
      <c r="M245" s="18"/>
    </row>
    <row r="246" spans="1:13" x14ac:dyDescent="0.2">
      <c r="A246" s="19">
        <v>235</v>
      </c>
      <c r="B246" s="19">
        <v>157.75</v>
      </c>
      <c r="C246" s="19">
        <v>25.5</v>
      </c>
      <c r="D246" s="19"/>
      <c r="E246" s="20">
        <f t="shared" si="6"/>
        <v>-21.174404761904782</v>
      </c>
      <c r="F246" s="20">
        <f t="shared" si="6"/>
        <v>6.5615079365079261</v>
      </c>
      <c r="G246" s="21"/>
      <c r="H246" s="20">
        <f t="shared" si="7"/>
        <v>-138.93602489606945</v>
      </c>
      <c r="I246" s="22"/>
      <c r="J246" s="18"/>
      <c r="K246" s="19"/>
      <c r="L246" s="18"/>
      <c r="M246" s="18"/>
    </row>
    <row r="247" spans="1:13" x14ac:dyDescent="0.2">
      <c r="A247" s="19">
        <v>236</v>
      </c>
      <c r="B247" s="19">
        <v>168.75</v>
      </c>
      <c r="C247" s="19">
        <v>18.399999999999999</v>
      </c>
      <c r="D247" s="19"/>
      <c r="E247" s="20">
        <f t="shared" si="6"/>
        <v>-10.174404761904782</v>
      </c>
      <c r="F247" s="20">
        <f t="shared" si="6"/>
        <v>-0.53849206349207535</v>
      </c>
      <c r="G247" s="21"/>
      <c r="H247" s="20">
        <f t="shared" si="7"/>
        <v>5.4788362150417038</v>
      </c>
      <c r="I247" s="22"/>
      <c r="J247" s="18"/>
      <c r="K247" s="19"/>
      <c r="L247" s="18"/>
      <c r="M247" s="18"/>
    </row>
    <row r="248" spans="1:13" x14ac:dyDescent="0.2">
      <c r="A248" s="19">
        <v>237</v>
      </c>
      <c r="B248" s="19">
        <v>191.5</v>
      </c>
      <c r="C248" s="19">
        <v>24</v>
      </c>
      <c r="D248" s="19"/>
      <c r="E248" s="20">
        <f t="shared" si="6"/>
        <v>12.575595238095218</v>
      </c>
      <c r="F248" s="20">
        <f t="shared" si="6"/>
        <v>5.0615079365079261</v>
      </c>
      <c r="G248" s="21"/>
      <c r="H248" s="20">
        <f t="shared" si="7"/>
        <v>63.651475103930231</v>
      </c>
      <c r="I248" s="22"/>
      <c r="J248" s="18"/>
      <c r="K248" s="19"/>
      <c r="L248" s="18"/>
      <c r="M248" s="18"/>
    </row>
    <row r="249" spans="1:13" x14ac:dyDescent="0.2">
      <c r="A249" s="19">
        <v>238</v>
      </c>
      <c r="B249" s="19">
        <v>219.15</v>
      </c>
      <c r="C249" s="19">
        <v>26.4</v>
      </c>
      <c r="D249" s="19"/>
      <c r="E249" s="20">
        <f t="shared" si="6"/>
        <v>40.225595238095224</v>
      </c>
      <c r="F249" s="20">
        <f t="shared" si="6"/>
        <v>7.4615079365079247</v>
      </c>
      <c r="G249" s="21"/>
      <c r="H249" s="20">
        <f t="shared" si="7"/>
        <v>300.1435981198029</v>
      </c>
      <c r="I249" s="22"/>
      <c r="J249" s="18"/>
      <c r="K249" s="19"/>
      <c r="L249" s="18"/>
      <c r="M249" s="18"/>
    </row>
    <row r="250" spans="1:13" x14ac:dyDescent="0.2">
      <c r="A250" s="19">
        <v>239</v>
      </c>
      <c r="B250" s="19">
        <v>155.25</v>
      </c>
      <c r="C250" s="19">
        <v>12.7</v>
      </c>
      <c r="D250" s="19"/>
      <c r="E250" s="20">
        <f t="shared" si="6"/>
        <v>-23.674404761904782</v>
      </c>
      <c r="F250" s="20">
        <f t="shared" si="6"/>
        <v>-6.2384920634920746</v>
      </c>
      <c r="G250" s="21"/>
      <c r="H250" s="20">
        <f t="shared" si="7"/>
        <v>147.69258621504196</v>
      </c>
      <c r="I250" s="22"/>
      <c r="J250" s="18"/>
      <c r="K250" s="19"/>
      <c r="L250" s="18"/>
      <c r="M250" s="18"/>
    </row>
    <row r="251" spans="1:13" x14ac:dyDescent="0.2">
      <c r="A251" s="19">
        <v>240</v>
      </c>
      <c r="B251" s="19">
        <v>189.75</v>
      </c>
      <c r="C251" s="19">
        <v>28.8</v>
      </c>
      <c r="D251" s="19"/>
      <c r="E251" s="20">
        <f t="shared" si="6"/>
        <v>10.825595238095218</v>
      </c>
      <c r="F251" s="20">
        <f t="shared" si="6"/>
        <v>9.8615079365079268</v>
      </c>
      <c r="G251" s="21"/>
      <c r="H251" s="20">
        <f t="shared" si="7"/>
        <v>106.75669335789841</v>
      </c>
      <c r="I251" s="22"/>
      <c r="J251" s="18"/>
      <c r="K251" s="19"/>
      <c r="L251" s="18"/>
      <c r="M251" s="18"/>
    </row>
    <row r="252" spans="1:13" x14ac:dyDescent="0.2">
      <c r="A252" s="19">
        <v>241</v>
      </c>
      <c r="B252" s="19">
        <v>127.5</v>
      </c>
      <c r="C252" s="19">
        <v>17</v>
      </c>
      <c r="D252" s="19"/>
      <c r="E252" s="20">
        <f t="shared" si="6"/>
        <v>-51.424404761904782</v>
      </c>
      <c r="F252" s="20">
        <f t="shared" si="6"/>
        <v>-1.9384920634920739</v>
      </c>
      <c r="G252" s="21"/>
      <c r="H252" s="20">
        <f t="shared" si="7"/>
        <v>99.685800500756429</v>
      </c>
      <c r="I252" s="22"/>
      <c r="J252" s="18"/>
      <c r="K252" s="19"/>
      <c r="L252" s="18"/>
      <c r="M252" s="18"/>
    </row>
    <row r="253" spans="1:13" x14ac:dyDescent="0.2">
      <c r="A253" s="19">
        <v>242</v>
      </c>
      <c r="B253" s="19">
        <v>224.5</v>
      </c>
      <c r="C253" s="19">
        <v>33.6</v>
      </c>
      <c r="D253" s="19"/>
      <c r="E253" s="20">
        <f t="shared" si="6"/>
        <v>45.575595238095218</v>
      </c>
      <c r="F253" s="20">
        <f t="shared" si="6"/>
        <v>14.661507936507927</v>
      </c>
      <c r="G253" s="21"/>
      <c r="H253" s="20">
        <f t="shared" si="7"/>
        <v>668.20695129440594</v>
      </c>
      <c r="I253" s="22"/>
      <c r="J253" s="18"/>
      <c r="K253" s="19"/>
      <c r="L253" s="18"/>
      <c r="M253" s="18"/>
    </row>
    <row r="254" spans="1:13" x14ac:dyDescent="0.2">
      <c r="A254" s="19">
        <v>243</v>
      </c>
      <c r="B254" s="19">
        <v>234.25</v>
      </c>
      <c r="C254" s="19">
        <v>29.3</v>
      </c>
      <c r="D254" s="19"/>
      <c r="E254" s="20">
        <f t="shared" si="6"/>
        <v>55.325595238095218</v>
      </c>
      <c r="F254" s="20">
        <f t="shared" si="6"/>
        <v>10.361507936507927</v>
      </c>
      <c r="G254" s="21"/>
      <c r="H254" s="20">
        <f t="shared" si="7"/>
        <v>573.25659415154871</v>
      </c>
      <c r="I254" s="22"/>
      <c r="J254" s="18"/>
      <c r="K254" s="19"/>
      <c r="L254" s="18"/>
      <c r="M254" s="18"/>
    </row>
    <row r="255" spans="1:13" x14ac:dyDescent="0.2">
      <c r="A255" s="19">
        <v>244</v>
      </c>
      <c r="B255" s="19">
        <v>227.75</v>
      </c>
      <c r="C255" s="19">
        <v>31.4</v>
      </c>
      <c r="D255" s="19"/>
      <c r="E255" s="20">
        <f t="shared" si="6"/>
        <v>48.825595238095218</v>
      </c>
      <c r="F255" s="20">
        <f t="shared" si="6"/>
        <v>12.461507936507925</v>
      </c>
      <c r="G255" s="21"/>
      <c r="H255" s="20">
        <f t="shared" si="7"/>
        <v>608.44054256424704</v>
      </c>
      <c r="I255" s="22"/>
      <c r="J255" s="18"/>
      <c r="K255" s="19"/>
      <c r="L255" s="18"/>
      <c r="M255" s="18"/>
    </row>
    <row r="256" spans="1:13" x14ac:dyDescent="0.2">
      <c r="A256" s="19">
        <v>245</v>
      </c>
      <c r="B256" s="19">
        <v>199.5</v>
      </c>
      <c r="C256" s="19">
        <v>28.1</v>
      </c>
      <c r="D256" s="19"/>
      <c r="E256" s="20">
        <f t="shared" si="6"/>
        <v>20.575595238095218</v>
      </c>
      <c r="F256" s="20">
        <f t="shared" si="6"/>
        <v>9.1615079365079275</v>
      </c>
      <c r="G256" s="21"/>
      <c r="H256" s="20">
        <f t="shared" si="7"/>
        <v>188.50347907218406</v>
      </c>
      <c r="I256" s="22"/>
      <c r="J256" s="18"/>
      <c r="K256" s="19"/>
      <c r="L256" s="18"/>
      <c r="M256" s="18"/>
    </row>
    <row r="257" spans="1:13" x14ac:dyDescent="0.2">
      <c r="A257" s="19">
        <v>246</v>
      </c>
      <c r="B257" s="19">
        <v>155.5</v>
      </c>
      <c r="C257" s="19">
        <v>15.3</v>
      </c>
      <c r="D257" s="19"/>
      <c r="E257" s="20">
        <f t="shared" si="6"/>
        <v>-23.424404761904782</v>
      </c>
      <c r="F257" s="20">
        <f t="shared" si="6"/>
        <v>-3.6384920634920732</v>
      </c>
      <c r="G257" s="21"/>
      <c r="H257" s="20">
        <f t="shared" si="7"/>
        <v>85.229510818216482</v>
      </c>
      <c r="I257" s="22"/>
      <c r="J257" s="18"/>
      <c r="K257" s="19"/>
      <c r="L257" s="18"/>
      <c r="M257" s="18"/>
    </row>
    <row r="258" spans="1:13" x14ac:dyDescent="0.2">
      <c r="A258" s="19">
        <v>247</v>
      </c>
      <c r="B258" s="19">
        <v>215.5</v>
      </c>
      <c r="C258" s="19">
        <v>29.1</v>
      </c>
      <c r="D258" s="19"/>
      <c r="E258" s="20">
        <f t="shared" si="6"/>
        <v>36.575595238095218</v>
      </c>
      <c r="F258" s="20">
        <f t="shared" si="6"/>
        <v>10.161507936507927</v>
      </c>
      <c r="G258" s="21"/>
      <c r="H258" s="20">
        <f t="shared" si="7"/>
        <v>371.66320129440612</v>
      </c>
      <c r="I258" s="22"/>
      <c r="J258" s="18"/>
      <c r="K258" s="19"/>
      <c r="L258" s="18"/>
      <c r="M258" s="18"/>
    </row>
    <row r="259" spans="1:13" x14ac:dyDescent="0.2">
      <c r="A259" s="19">
        <v>248</v>
      </c>
      <c r="B259" s="19">
        <v>134.25</v>
      </c>
      <c r="C259" s="19">
        <v>11.5</v>
      </c>
      <c r="D259" s="19"/>
      <c r="E259" s="20">
        <f t="shared" si="6"/>
        <v>-44.674404761904782</v>
      </c>
      <c r="F259" s="20">
        <f t="shared" si="6"/>
        <v>-7.4384920634920739</v>
      </c>
      <c r="G259" s="21"/>
      <c r="H259" s="20">
        <f t="shared" si="7"/>
        <v>332.31020526266121</v>
      </c>
      <c r="I259" s="22"/>
      <c r="J259" s="18"/>
      <c r="K259" s="19"/>
      <c r="L259" s="18"/>
      <c r="M259" s="18"/>
    </row>
    <row r="260" spans="1:13" x14ac:dyDescent="0.2">
      <c r="A260" s="19">
        <v>249</v>
      </c>
      <c r="B260" s="19">
        <v>201</v>
      </c>
      <c r="C260" s="19">
        <v>32.299999999999997</v>
      </c>
      <c r="D260" s="19"/>
      <c r="E260" s="20">
        <f t="shared" si="6"/>
        <v>22.075595238095218</v>
      </c>
      <c r="F260" s="20">
        <f t="shared" si="6"/>
        <v>13.361507936507923</v>
      </c>
      <c r="G260" s="21"/>
      <c r="H260" s="20">
        <f t="shared" si="7"/>
        <v>294.96324097694577</v>
      </c>
      <c r="I260" s="22"/>
      <c r="J260" s="18"/>
      <c r="K260" s="19"/>
      <c r="L260" s="18"/>
      <c r="M260" s="18"/>
    </row>
    <row r="261" spans="1:13" x14ac:dyDescent="0.2">
      <c r="A261" s="19">
        <v>250</v>
      </c>
      <c r="B261" s="19">
        <v>186.75</v>
      </c>
      <c r="C261" s="19">
        <v>28.3</v>
      </c>
      <c r="D261" s="19"/>
      <c r="E261" s="20">
        <f t="shared" si="6"/>
        <v>7.8255952380952181</v>
      </c>
      <c r="F261" s="20">
        <f t="shared" si="6"/>
        <v>9.3615079365079268</v>
      </c>
      <c r="G261" s="21"/>
      <c r="H261" s="20">
        <f t="shared" si="7"/>
        <v>73.259371929327017</v>
      </c>
      <c r="I261" s="22"/>
      <c r="J261" s="18"/>
      <c r="K261" s="19"/>
      <c r="L261" s="18"/>
      <c r="M261" s="18"/>
    </row>
    <row r="262" spans="1:13" x14ac:dyDescent="0.2">
      <c r="A262" s="19">
        <v>251</v>
      </c>
      <c r="B262" s="19">
        <v>190.75</v>
      </c>
      <c r="C262" s="19">
        <v>25.3</v>
      </c>
      <c r="D262" s="19"/>
      <c r="E262" s="20">
        <f t="shared" si="6"/>
        <v>11.825595238095218</v>
      </c>
      <c r="F262" s="20">
        <f t="shared" si="6"/>
        <v>6.3615079365079268</v>
      </c>
      <c r="G262" s="21"/>
      <c r="H262" s="20">
        <f t="shared" si="7"/>
        <v>75.22861796107307</v>
      </c>
      <c r="I262" s="22"/>
      <c r="J262" s="18"/>
      <c r="K262" s="19"/>
      <c r="L262" s="18"/>
      <c r="M262" s="18"/>
    </row>
    <row r="263" spans="1:13" x14ac:dyDescent="0.2">
      <c r="A263" s="19">
        <v>252</v>
      </c>
      <c r="B263" s="19">
        <v>207.5</v>
      </c>
      <c r="C263" s="19">
        <v>30.7</v>
      </c>
      <c r="D263" s="19"/>
      <c r="E263" s="20">
        <f t="shared" si="6"/>
        <v>28.575595238095218</v>
      </c>
      <c r="F263" s="20">
        <f t="shared" si="6"/>
        <v>11.761507936507925</v>
      </c>
      <c r="G263" s="21"/>
      <c r="H263" s="20">
        <f t="shared" si="7"/>
        <v>336.092090183295</v>
      </c>
      <c r="I263" s="22"/>
      <c r="J263" s="18"/>
      <c r="K263" s="19"/>
      <c r="L263" s="18"/>
      <c r="M263" s="18"/>
    </row>
  </sheetData>
  <mergeCells count="5">
    <mergeCell ref="E7:F7"/>
    <mergeCell ref="E1:F1"/>
    <mergeCell ref="L1:M1"/>
    <mergeCell ref="O1:P1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3"/>
  <sheetViews>
    <sheetView workbookViewId="0">
      <pane ySplit="11" topLeftCell="A12" activePane="bottomLeft" state="frozen"/>
      <selection pane="bottomLeft" activeCell="L12" sqref="L12"/>
    </sheetView>
  </sheetViews>
  <sheetFormatPr defaultRowHeight="12.75" x14ac:dyDescent="0.2"/>
  <cols>
    <col min="1" max="1" width="6.85546875" bestFit="1" customWidth="1"/>
    <col min="2" max="2" width="8.7109375" bestFit="1" customWidth="1"/>
    <col min="3" max="3" width="7.7109375" bestFit="1" customWidth="1"/>
    <col min="4" max="4" width="1.7109375" customWidth="1"/>
    <col min="5" max="5" width="11.28515625" bestFit="1" customWidth="1"/>
    <col min="6" max="6" width="12.140625" bestFit="1" customWidth="1"/>
    <col min="7" max="7" width="1.7109375" customWidth="1"/>
    <col min="8" max="8" width="12.42578125" bestFit="1" customWidth="1"/>
    <col min="9" max="9" width="1.7109375" customWidth="1"/>
    <col min="10" max="10" width="13.140625" bestFit="1" customWidth="1"/>
    <col min="11" max="11" width="1.7109375" customWidth="1"/>
    <col min="12" max="12" width="12" bestFit="1" customWidth="1"/>
    <col min="13" max="13" width="14.7109375" bestFit="1" customWidth="1"/>
    <col min="14" max="14" width="1.7109375" customWidth="1"/>
    <col min="15" max="15" width="18.140625" bestFit="1" customWidth="1"/>
    <col min="16" max="16" width="8.7109375" bestFit="1" customWidth="1"/>
  </cols>
  <sheetData>
    <row r="1" spans="1:16" x14ac:dyDescent="0.2">
      <c r="E1" s="37" t="s">
        <v>0</v>
      </c>
      <c r="F1" s="37"/>
      <c r="G1" s="1"/>
      <c r="H1" s="2" t="s">
        <v>1</v>
      </c>
      <c r="I1" s="2"/>
      <c r="J1" s="1" t="s">
        <v>58</v>
      </c>
      <c r="L1" s="37" t="s">
        <v>2</v>
      </c>
      <c r="M1" s="37"/>
      <c r="O1" s="38" t="s">
        <v>3</v>
      </c>
      <c r="P1" s="38"/>
    </row>
    <row r="2" spans="1:16" x14ac:dyDescent="0.2">
      <c r="A2" s="3" t="s">
        <v>4</v>
      </c>
      <c r="E2" s="4">
        <f>E8/($A$3-1)</f>
        <v>863.72271876778677</v>
      </c>
      <c r="F2" s="4">
        <f>F8/($A$3-1)</f>
        <v>60.075763454119993</v>
      </c>
      <c r="G2" s="1"/>
      <c r="H2" s="4">
        <f>H8/($A$3-1)</f>
        <v>139.67152698728904</v>
      </c>
      <c r="I2" s="2"/>
      <c r="J2" s="4">
        <f>J8/($A$3-1)</f>
        <v>22.586108975797107</v>
      </c>
      <c r="L2" s="5" t="s">
        <v>5</v>
      </c>
      <c r="M2" s="6">
        <f>H2/E2</f>
        <v>0.16170875670209151</v>
      </c>
      <c r="O2" s="7" t="s">
        <v>6</v>
      </c>
      <c r="P2" s="34">
        <f>1-M8/F8</f>
        <v>0.37596041526873214</v>
      </c>
    </row>
    <row r="3" spans="1:16" x14ac:dyDescent="0.2">
      <c r="A3" s="8">
        <f>COUNT(H12:H263)</f>
        <v>252</v>
      </c>
      <c r="C3" s="9" t="s">
        <v>7</v>
      </c>
      <c r="E3" s="4">
        <f>SQRT(E2)</f>
        <v>29.389159885369075</v>
      </c>
      <c r="F3" s="4">
        <f>SQRT(F2)</f>
        <v>7.7508556594817319</v>
      </c>
      <c r="G3" s="1"/>
      <c r="H3" s="2" t="s">
        <v>8</v>
      </c>
      <c r="I3" s="2"/>
      <c r="L3" s="5" t="s">
        <v>9</v>
      </c>
      <c r="M3" s="6">
        <f>H4*F3/E3</f>
        <v>0.16170875670209151</v>
      </c>
      <c r="O3" s="7" t="s">
        <v>10</v>
      </c>
      <c r="P3" s="34">
        <f>J8/F8</f>
        <v>0.3759604152687327</v>
      </c>
    </row>
    <row r="4" spans="1:16" x14ac:dyDescent="0.2">
      <c r="E4" s="10"/>
      <c r="F4" s="10"/>
      <c r="G4" s="1"/>
      <c r="H4" s="11">
        <f>H2/(E3*F3)</f>
        <v>0.61315611003131421</v>
      </c>
      <c r="I4" s="2"/>
      <c r="L4" s="37" t="s">
        <v>11</v>
      </c>
      <c r="M4" s="37"/>
      <c r="O4" s="7" t="s">
        <v>12</v>
      </c>
      <c r="P4" s="34">
        <f>J2/F2</f>
        <v>0.3759604152687327</v>
      </c>
    </row>
    <row r="5" spans="1:16" x14ac:dyDescent="0.2">
      <c r="E5" s="10"/>
      <c r="F5" s="10"/>
      <c r="G5" s="1"/>
      <c r="H5" s="10"/>
      <c r="I5" s="2"/>
      <c r="L5" s="5" t="s">
        <v>13</v>
      </c>
      <c r="M5" s="11">
        <f>C8-M3*B8</f>
        <v>-9.9951509742173279</v>
      </c>
      <c r="O5" s="7" t="s">
        <v>14</v>
      </c>
      <c r="P5" s="34">
        <f>H4^2</f>
        <v>0.37596041526873308</v>
      </c>
    </row>
    <row r="6" spans="1:16" x14ac:dyDescent="0.2">
      <c r="E6" s="10"/>
      <c r="F6" s="10"/>
      <c r="G6" s="1"/>
      <c r="H6" s="10"/>
      <c r="I6" s="2"/>
    </row>
    <row r="7" spans="1:16" x14ac:dyDescent="0.2">
      <c r="E7" s="37" t="s">
        <v>15</v>
      </c>
      <c r="F7" s="37"/>
      <c r="G7" s="1"/>
      <c r="H7" s="1" t="s">
        <v>16</v>
      </c>
      <c r="I7" s="2"/>
      <c r="J7" s="1" t="s">
        <v>17</v>
      </c>
      <c r="M7" s="1" t="s">
        <v>17</v>
      </c>
      <c r="O7" s="12" t="s">
        <v>18</v>
      </c>
      <c r="P7" s="11">
        <f>M8/($A$3-2)</f>
        <v>37.639613096236211</v>
      </c>
    </row>
    <row r="8" spans="1:16" x14ac:dyDescent="0.2">
      <c r="A8" s="2" t="s">
        <v>19</v>
      </c>
      <c r="B8" s="13">
        <f>AVERAGE(B12:B263)</f>
        <v>178.92440476190478</v>
      </c>
      <c r="C8" s="13">
        <f>AVERAGE(C12:C263)</f>
        <v>18.938492063492074</v>
      </c>
      <c r="E8" s="4">
        <f>SUMSQ(E12:E263)</f>
        <v>216794.40241071448</v>
      </c>
      <c r="F8" s="4">
        <f>SUMSQ(F12:F263)</f>
        <v>15079.016626984117</v>
      </c>
      <c r="G8" s="1"/>
      <c r="H8" s="4">
        <f>SUM(H12:H263)</f>
        <v>35057.55327380955</v>
      </c>
      <c r="I8" s="2"/>
      <c r="J8" s="4">
        <f>SUMSQ(J12:J263)</f>
        <v>5669.1133529250737</v>
      </c>
      <c r="M8" s="4">
        <f>SUMSQ(M12:M263)</f>
        <v>9409.9032740590519</v>
      </c>
      <c r="O8" s="12" t="s">
        <v>20</v>
      </c>
      <c r="P8" s="11">
        <f>SQRT(P7)</f>
        <v>6.1351131282345728</v>
      </c>
    </row>
    <row r="9" spans="1:16" x14ac:dyDescent="0.2">
      <c r="F9" s="14" t="s">
        <v>21</v>
      </c>
      <c r="G9" s="1"/>
      <c r="I9" s="2"/>
      <c r="J9" s="14" t="s">
        <v>22</v>
      </c>
      <c r="M9" s="14" t="s">
        <v>23</v>
      </c>
    </row>
    <row r="11" spans="1:16" x14ac:dyDescent="0.2">
      <c r="A11" s="1" t="s">
        <v>24</v>
      </c>
      <c r="B11" s="1" t="s">
        <v>25</v>
      </c>
      <c r="C11" s="1" t="s">
        <v>26</v>
      </c>
      <c r="D11" s="15"/>
      <c r="E11" s="1" t="s">
        <v>27</v>
      </c>
      <c r="F11" s="1" t="s">
        <v>28</v>
      </c>
      <c r="G11" s="1"/>
      <c r="H11" s="1" t="s">
        <v>29</v>
      </c>
      <c r="I11" s="1"/>
      <c r="J11" s="16" t="s">
        <v>30</v>
      </c>
      <c r="K11" s="17"/>
      <c r="L11" s="16" t="s">
        <v>31</v>
      </c>
      <c r="M11" s="16" t="s">
        <v>32</v>
      </c>
      <c r="O11" s="12" t="s">
        <v>33</v>
      </c>
      <c r="P11" s="34">
        <f>J8+M8-F8</f>
        <v>0</v>
      </c>
    </row>
    <row r="12" spans="1:16" x14ac:dyDescent="0.2">
      <c r="A12" s="19">
        <v>1</v>
      </c>
      <c r="B12" s="19">
        <v>154.25</v>
      </c>
      <c r="C12" s="19">
        <v>12.6</v>
      </c>
      <c r="D12" s="19"/>
      <c r="E12" s="20">
        <f t="shared" ref="E12:F75" si="0">B12-B$8</f>
        <v>-24.674404761904782</v>
      </c>
      <c r="F12" s="20">
        <f t="shared" si="0"/>
        <v>-6.3384920634920743</v>
      </c>
      <c r="G12" s="21"/>
      <c r="H12" s="20">
        <f>E12*F12</f>
        <v>156.39851875472451</v>
      </c>
      <c r="I12" s="22"/>
      <c r="J12" s="18">
        <f>L12-$C$8</f>
        <v>-3.9900673164117855</v>
      </c>
      <c r="K12" s="19"/>
      <c r="L12" s="18">
        <f t="shared" ref="L12:L75" si="1">$M$5+$M$3*B12</f>
        <v>14.948424747080288</v>
      </c>
      <c r="M12" s="18">
        <f>C12-L12</f>
        <v>-2.3484247470802888</v>
      </c>
    </row>
    <row r="13" spans="1:16" x14ac:dyDescent="0.2">
      <c r="A13" s="19">
        <v>2</v>
      </c>
      <c r="B13" s="19">
        <v>173.25</v>
      </c>
      <c r="C13" s="19">
        <v>6.9</v>
      </c>
      <c r="D13" s="19"/>
      <c r="E13" s="20">
        <f t="shared" si="0"/>
        <v>-5.6744047619047819</v>
      </c>
      <c r="F13" s="20">
        <f t="shared" si="0"/>
        <v>-12.038492063492074</v>
      </c>
      <c r="G13" s="21"/>
      <c r="H13" s="20">
        <f t="shared" ref="H13:H76" si="2">E13*F13</f>
        <v>68.311276691232351</v>
      </c>
      <c r="I13" s="22"/>
      <c r="J13" s="18">
        <f t="shared" ref="J13:J76" si="3">L13-$C$8</f>
        <v>-0.91760093907204876</v>
      </c>
      <c r="K13" s="19"/>
      <c r="L13" s="18">
        <f t="shared" si="1"/>
        <v>18.020891124420025</v>
      </c>
      <c r="M13" s="18">
        <f t="shared" ref="M13:M76" si="4">C13-L13</f>
        <v>-11.120891124420025</v>
      </c>
    </row>
    <row r="14" spans="1:16" x14ac:dyDescent="0.2">
      <c r="A14" s="19">
        <v>3</v>
      </c>
      <c r="B14" s="19">
        <v>154</v>
      </c>
      <c r="C14" s="19">
        <v>24.6</v>
      </c>
      <c r="D14" s="19"/>
      <c r="E14" s="20">
        <f t="shared" si="0"/>
        <v>-24.924404761904782</v>
      </c>
      <c r="F14" s="20">
        <f t="shared" si="0"/>
        <v>5.6615079365079275</v>
      </c>
      <c r="G14" s="21"/>
      <c r="H14" s="20">
        <f t="shared" si="2"/>
        <v>-141.1097153722599</v>
      </c>
      <c r="I14" s="22"/>
      <c r="J14" s="18">
        <f t="shared" si="3"/>
        <v>-4.0304945055873098</v>
      </c>
      <c r="K14" s="19"/>
      <c r="L14" s="18">
        <f t="shared" si="1"/>
        <v>14.907997557904764</v>
      </c>
      <c r="M14" s="18">
        <f t="shared" si="4"/>
        <v>9.6920024420952373</v>
      </c>
    </row>
    <row r="15" spans="1:16" x14ac:dyDescent="0.2">
      <c r="A15" s="19">
        <v>4</v>
      </c>
      <c r="B15" s="19">
        <v>184.75</v>
      </c>
      <c r="C15" s="19">
        <v>10.9</v>
      </c>
      <c r="D15" s="19"/>
      <c r="E15" s="20">
        <f t="shared" si="0"/>
        <v>5.8255952380952181</v>
      </c>
      <c r="F15" s="20">
        <f t="shared" si="0"/>
        <v>-8.0384920634920736</v>
      </c>
      <c r="G15" s="21"/>
      <c r="H15" s="20">
        <f t="shared" si="2"/>
        <v>-46.829001086545624</v>
      </c>
      <c r="I15" s="22"/>
      <c r="J15" s="18">
        <f t="shared" si="3"/>
        <v>0.94204976300200371</v>
      </c>
      <c r="K15" s="19"/>
      <c r="L15" s="18">
        <f t="shared" si="1"/>
        <v>19.880541826494078</v>
      </c>
      <c r="M15" s="18">
        <f t="shared" si="4"/>
        <v>-8.9805418264940773</v>
      </c>
    </row>
    <row r="16" spans="1:16" x14ac:dyDescent="0.2">
      <c r="A16" s="19">
        <v>5</v>
      </c>
      <c r="B16" s="19">
        <v>184.25</v>
      </c>
      <c r="C16" s="19">
        <v>27.8</v>
      </c>
      <c r="D16" s="19"/>
      <c r="E16" s="20">
        <f t="shared" si="0"/>
        <v>5.3255952380952181</v>
      </c>
      <c r="F16" s="20">
        <f t="shared" si="0"/>
        <v>8.8615079365079268</v>
      </c>
      <c r="G16" s="21"/>
      <c r="H16" s="20">
        <f t="shared" si="2"/>
        <v>47.192804469009594</v>
      </c>
      <c r="I16" s="22"/>
      <c r="J16" s="18">
        <f t="shared" si="3"/>
        <v>0.86119538465095857</v>
      </c>
      <c r="K16" s="19"/>
      <c r="L16" s="18">
        <f t="shared" si="1"/>
        <v>19.799687448143032</v>
      </c>
      <c r="M16" s="18">
        <f t="shared" si="4"/>
        <v>8.0003125518569682</v>
      </c>
    </row>
    <row r="17" spans="1:13" x14ac:dyDescent="0.2">
      <c r="A17" s="19">
        <v>6</v>
      </c>
      <c r="B17" s="19">
        <v>210.25</v>
      </c>
      <c r="C17" s="19">
        <v>20.6</v>
      </c>
      <c r="D17" s="19"/>
      <c r="E17" s="20">
        <f t="shared" si="0"/>
        <v>31.325595238095218</v>
      </c>
      <c r="F17" s="20">
        <f t="shared" si="0"/>
        <v>1.6615079365079275</v>
      </c>
      <c r="G17" s="21"/>
      <c r="H17" s="20">
        <f t="shared" si="2"/>
        <v>52.047725103930148</v>
      </c>
      <c r="I17" s="22"/>
      <c r="J17" s="18">
        <f t="shared" si="3"/>
        <v>5.0656230589053379</v>
      </c>
      <c r="K17" s="19"/>
      <c r="L17" s="18">
        <f t="shared" si="1"/>
        <v>24.004115122397412</v>
      </c>
      <c r="M17" s="18">
        <f t="shared" si="4"/>
        <v>-3.4041151223974104</v>
      </c>
    </row>
    <row r="18" spans="1:13" x14ac:dyDescent="0.2">
      <c r="A18" s="19">
        <v>7</v>
      </c>
      <c r="B18" s="19">
        <v>181</v>
      </c>
      <c r="C18" s="19">
        <v>19</v>
      </c>
      <c r="D18" s="19"/>
      <c r="E18" s="20">
        <f t="shared" si="0"/>
        <v>2.0755952380952181</v>
      </c>
      <c r="F18" s="20">
        <f t="shared" si="0"/>
        <v>6.1507936507926075E-2</v>
      </c>
      <c r="G18" s="21"/>
      <c r="H18" s="20">
        <f t="shared" si="2"/>
        <v>0.12766558012091439</v>
      </c>
      <c r="I18" s="22"/>
      <c r="J18" s="18">
        <f t="shared" si="3"/>
        <v>0.33564192536915982</v>
      </c>
      <c r="K18" s="19"/>
      <c r="L18" s="18">
        <f t="shared" si="1"/>
        <v>19.274133988861234</v>
      </c>
      <c r="M18" s="18">
        <f t="shared" si="4"/>
        <v>-0.27413398886123375</v>
      </c>
    </row>
    <row r="19" spans="1:13" x14ac:dyDescent="0.2">
      <c r="A19" s="19">
        <v>8</v>
      </c>
      <c r="B19" s="19">
        <v>176</v>
      </c>
      <c r="C19" s="19">
        <v>12.8</v>
      </c>
      <c r="D19" s="19"/>
      <c r="E19" s="20">
        <f t="shared" si="0"/>
        <v>-2.9244047619047819</v>
      </c>
      <c r="F19" s="20">
        <f t="shared" si="0"/>
        <v>-6.1384920634920732</v>
      </c>
      <c r="G19" s="21"/>
      <c r="H19" s="20">
        <f t="shared" si="2"/>
        <v>17.951435421390929</v>
      </c>
      <c r="I19" s="22"/>
      <c r="J19" s="18">
        <f t="shared" si="3"/>
        <v>-0.4729018581412987</v>
      </c>
      <c r="K19" s="19"/>
      <c r="L19" s="18">
        <f t="shared" si="1"/>
        <v>18.465590205350775</v>
      </c>
      <c r="M19" s="18">
        <f t="shared" si="4"/>
        <v>-5.6655902053507745</v>
      </c>
    </row>
    <row r="20" spans="1:13" x14ac:dyDescent="0.2">
      <c r="A20" s="19">
        <v>9</v>
      </c>
      <c r="B20" s="19">
        <v>191</v>
      </c>
      <c r="C20" s="19">
        <v>5.0999999999999996</v>
      </c>
      <c r="D20" s="19"/>
      <c r="E20" s="20">
        <f t="shared" si="0"/>
        <v>12.075595238095218</v>
      </c>
      <c r="F20" s="20">
        <f t="shared" si="0"/>
        <v>-13.838492063492074</v>
      </c>
      <c r="G20" s="21"/>
      <c r="H20" s="20">
        <f t="shared" si="2"/>
        <v>-167.10802886432336</v>
      </c>
      <c r="I20" s="22"/>
      <c r="J20" s="18">
        <f t="shared" si="3"/>
        <v>1.9527294923900769</v>
      </c>
      <c r="K20" s="19"/>
      <c r="L20" s="18">
        <f t="shared" si="1"/>
        <v>20.891221555882151</v>
      </c>
      <c r="M20" s="18">
        <f t="shared" si="4"/>
        <v>-15.791221555882151</v>
      </c>
    </row>
    <row r="21" spans="1:13" x14ac:dyDescent="0.2">
      <c r="A21" s="19">
        <v>10</v>
      </c>
      <c r="B21" s="19">
        <v>198.25</v>
      </c>
      <c r="C21" s="19">
        <v>12</v>
      </c>
      <c r="D21" s="19"/>
      <c r="E21" s="20">
        <f t="shared" si="0"/>
        <v>19.325595238095218</v>
      </c>
      <c r="F21" s="20">
        <f t="shared" si="0"/>
        <v>-6.9384920634920739</v>
      </c>
      <c r="G21" s="21"/>
      <c r="H21" s="20">
        <f t="shared" si="2"/>
        <v>-134.09048918178388</v>
      </c>
      <c r="I21" s="22"/>
      <c r="J21" s="18">
        <f t="shared" si="3"/>
        <v>3.1251179784802403</v>
      </c>
      <c r="K21" s="19"/>
      <c r="L21" s="18">
        <f t="shared" si="1"/>
        <v>22.063610041972314</v>
      </c>
      <c r="M21" s="18">
        <f t="shared" si="4"/>
        <v>-10.063610041972314</v>
      </c>
    </row>
    <row r="22" spans="1:13" x14ac:dyDescent="0.2">
      <c r="A22" s="19">
        <v>11</v>
      </c>
      <c r="B22" s="19">
        <v>186.25</v>
      </c>
      <c r="C22" s="19">
        <v>7.5</v>
      </c>
      <c r="D22" s="19"/>
      <c r="E22" s="20">
        <f t="shared" si="0"/>
        <v>7.3255952380952181</v>
      </c>
      <c r="F22" s="20">
        <f t="shared" si="0"/>
        <v>-11.438492063492074</v>
      </c>
      <c r="G22" s="21"/>
      <c r="H22" s="20">
        <f t="shared" si="2"/>
        <v>-83.793762991307474</v>
      </c>
      <c r="I22" s="22"/>
      <c r="J22" s="18">
        <f t="shared" si="3"/>
        <v>1.1846128980551427</v>
      </c>
      <c r="K22" s="19"/>
      <c r="L22" s="18">
        <f t="shared" si="1"/>
        <v>20.123104961547217</v>
      </c>
      <c r="M22" s="18">
        <f t="shared" si="4"/>
        <v>-12.623104961547217</v>
      </c>
    </row>
    <row r="23" spans="1:13" x14ac:dyDescent="0.2">
      <c r="A23" s="19">
        <v>12</v>
      </c>
      <c r="B23" s="19">
        <v>216</v>
      </c>
      <c r="C23" s="19">
        <v>8.5</v>
      </c>
      <c r="D23" s="19"/>
      <c r="E23" s="20">
        <f t="shared" si="0"/>
        <v>37.075595238095218</v>
      </c>
      <c r="F23" s="20">
        <f t="shared" si="0"/>
        <v>-10.438492063492074</v>
      </c>
      <c r="G23" s="21"/>
      <c r="H23" s="20">
        <f t="shared" si="2"/>
        <v>-387.01330664210144</v>
      </c>
      <c r="I23" s="22"/>
      <c r="J23" s="18">
        <f t="shared" si="3"/>
        <v>5.9954484099423624</v>
      </c>
      <c r="K23" s="19"/>
      <c r="L23" s="18">
        <f t="shared" si="1"/>
        <v>24.933940473434436</v>
      </c>
      <c r="M23" s="18">
        <f t="shared" si="4"/>
        <v>-16.433940473434436</v>
      </c>
    </row>
    <row r="24" spans="1:13" x14ac:dyDescent="0.2">
      <c r="A24" s="19">
        <v>13</v>
      </c>
      <c r="B24" s="19">
        <v>180.5</v>
      </c>
      <c r="C24" s="19">
        <v>20.5</v>
      </c>
      <c r="D24" s="19"/>
      <c r="E24" s="20">
        <f t="shared" si="0"/>
        <v>1.5755952380952181</v>
      </c>
      <c r="F24" s="20">
        <f t="shared" si="0"/>
        <v>1.5615079365079261</v>
      </c>
      <c r="G24" s="21"/>
      <c r="H24" s="20">
        <f t="shared" si="2"/>
        <v>2.4603044690097784</v>
      </c>
      <c r="I24" s="22"/>
      <c r="J24" s="18">
        <f t="shared" si="3"/>
        <v>0.25478754701811468</v>
      </c>
      <c r="K24" s="19"/>
      <c r="L24" s="18">
        <f t="shared" si="1"/>
        <v>19.193279610510189</v>
      </c>
      <c r="M24" s="18">
        <f t="shared" si="4"/>
        <v>1.3067203894898114</v>
      </c>
    </row>
    <row r="25" spans="1:13" x14ac:dyDescent="0.2">
      <c r="A25" s="19">
        <v>14</v>
      </c>
      <c r="B25" s="19">
        <v>205.25</v>
      </c>
      <c r="C25" s="19">
        <v>20.8</v>
      </c>
      <c r="D25" s="19"/>
      <c r="E25" s="20">
        <f t="shared" si="0"/>
        <v>26.325595238095218</v>
      </c>
      <c r="F25" s="20">
        <f t="shared" si="0"/>
        <v>1.8615079365079268</v>
      </c>
      <c r="G25" s="21"/>
      <c r="H25" s="20">
        <f t="shared" si="2"/>
        <v>49.005304469009531</v>
      </c>
      <c r="I25" s="22"/>
      <c r="J25" s="18">
        <f t="shared" si="3"/>
        <v>4.2570792753948794</v>
      </c>
      <c r="K25" s="19"/>
      <c r="L25" s="18">
        <f t="shared" si="1"/>
        <v>23.195571338886953</v>
      </c>
      <c r="M25" s="18">
        <f t="shared" si="4"/>
        <v>-2.3955713388869526</v>
      </c>
    </row>
    <row r="26" spans="1:13" x14ac:dyDescent="0.2">
      <c r="A26" s="19">
        <v>15</v>
      </c>
      <c r="B26" s="19">
        <v>187.75</v>
      </c>
      <c r="C26" s="19">
        <v>21.7</v>
      </c>
      <c r="D26" s="19"/>
      <c r="E26" s="20">
        <f t="shared" si="0"/>
        <v>8.8255952380952181</v>
      </c>
      <c r="F26" s="20">
        <f t="shared" si="0"/>
        <v>2.7615079365079254</v>
      </c>
      <c r="G26" s="21"/>
      <c r="H26" s="20">
        <f t="shared" si="2"/>
        <v>24.371951294406497</v>
      </c>
      <c r="I26" s="22"/>
      <c r="J26" s="18">
        <f t="shared" si="3"/>
        <v>1.4271760331082781</v>
      </c>
      <c r="K26" s="19"/>
      <c r="L26" s="18">
        <f t="shared" si="1"/>
        <v>20.365668096600352</v>
      </c>
      <c r="M26" s="18">
        <f t="shared" si="4"/>
        <v>1.3343319033996472</v>
      </c>
    </row>
    <row r="27" spans="1:13" x14ac:dyDescent="0.2">
      <c r="A27" s="19">
        <v>16</v>
      </c>
      <c r="B27" s="19">
        <v>162.75</v>
      </c>
      <c r="C27" s="19">
        <v>20.5</v>
      </c>
      <c r="D27" s="19"/>
      <c r="E27" s="20">
        <f t="shared" si="0"/>
        <v>-16.174404761904782</v>
      </c>
      <c r="F27" s="20">
        <f t="shared" si="0"/>
        <v>1.5615079365079261</v>
      </c>
      <c r="G27" s="21"/>
      <c r="H27" s="20">
        <f t="shared" si="2"/>
        <v>-25.256461404005908</v>
      </c>
      <c r="I27" s="22"/>
      <c r="J27" s="18">
        <f t="shared" si="3"/>
        <v>-2.615542884444011</v>
      </c>
      <c r="K27" s="19"/>
      <c r="L27" s="18">
        <f t="shared" si="1"/>
        <v>16.322949179048063</v>
      </c>
      <c r="M27" s="18">
        <f t="shared" si="4"/>
        <v>4.177050820951937</v>
      </c>
    </row>
    <row r="28" spans="1:13" x14ac:dyDescent="0.2">
      <c r="A28" s="19">
        <v>17</v>
      </c>
      <c r="B28" s="19">
        <v>195.75</v>
      </c>
      <c r="C28" s="19">
        <v>28.1</v>
      </c>
      <c r="D28" s="19"/>
      <c r="E28" s="20">
        <f t="shared" si="0"/>
        <v>16.825595238095218</v>
      </c>
      <c r="F28" s="20">
        <f t="shared" si="0"/>
        <v>9.1615079365079275</v>
      </c>
      <c r="G28" s="21"/>
      <c r="H28" s="20">
        <f t="shared" si="2"/>
        <v>154.14782431027933</v>
      </c>
      <c r="I28" s="22"/>
      <c r="J28" s="18">
        <f t="shared" si="3"/>
        <v>2.720846086725011</v>
      </c>
      <c r="K28" s="19"/>
      <c r="L28" s="18">
        <f t="shared" si="1"/>
        <v>21.659338150217085</v>
      </c>
      <c r="M28" s="18">
        <f t="shared" si="4"/>
        <v>6.4406618497829164</v>
      </c>
    </row>
    <row r="29" spans="1:13" x14ac:dyDescent="0.2">
      <c r="A29" s="19">
        <v>18</v>
      </c>
      <c r="B29" s="19">
        <v>209.25</v>
      </c>
      <c r="C29" s="19">
        <v>22.4</v>
      </c>
      <c r="D29" s="19"/>
      <c r="E29" s="20">
        <f t="shared" si="0"/>
        <v>30.325595238095218</v>
      </c>
      <c r="F29" s="20">
        <f t="shared" si="0"/>
        <v>3.4615079365079247</v>
      </c>
      <c r="G29" s="21"/>
      <c r="H29" s="20">
        <f t="shared" si="2"/>
        <v>104.97228859599352</v>
      </c>
      <c r="I29" s="22"/>
      <c r="J29" s="18">
        <f t="shared" si="3"/>
        <v>4.9039143022032476</v>
      </c>
      <c r="K29" s="19"/>
      <c r="L29" s="18">
        <f t="shared" si="1"/>
        <v>23.842406365695322</v>
      </c>
      <c r="M29" s="18">
        <f t="shared" si="4"/>
        <v>-1.442406365695323</v>
      </c>
    </row>
    <row r="30" spans="1:13" x14ac:dyDescent="0.2">
      <c r="A30" s="19">
        <v>19</v>
      </c>
      <c r="B30" s="19">
        <v>183.75</v>
      </c>
      <c r="C30" s="19">
        <v>16.100000000000001</v>
      </c>
      <c r="D30" s="19"/>
      <c r="E30" s="20">
        <f t="shared" si="0"/>
        <v>4.8255952380952181</v>
      </c>
      <c r="F30" s="20">
        <f t="shared" si="0"/>
        <v>-2.8384920634920725</v>
      </c>
      <c r="G30" s="21"/>
      <c r="H30" s="20">
        <f t="shared" si="2"/>
        <v>-13.697413784958414</v>
      </c>
      <c r="I30" s="22"/>
      <c r="J30" s="18">
        <f t="shared" si="3"/>
        <v>0.78034100629991343</v>
      </c>
      <c r="K30" s="19"/>
      <c r="L30" s="18">
        <f t="shared" si="1"/>
        <v>19.718833069791987</v>
      </c>
      <c r="M30" s="18">
        <f t="shared" si="4"/>
        <v>-3.6188330697919859</v>
      </c>
    </row>
    <row r="31" spans="1:13" x14ac:dyDescent="0.2">
      <c r="A31" s="19">
        <v>20</v>
      </c>
      <c r="B31" s="19">
        <v>211.75</v>
      </c>
      <c r="C31" s="19">
        <v>16.5</v>
      </c>
      <c r="D31" s="19"/>
      <c r="E31" s="20">
        <f t="shared" si="0"/>
        <v>32.825595238095218</v>
      </c>
      <c r="F31" s="20">
        <f t="shared" si="0"/>
        <v>-2.4384920634920739</v>
      </c>
      <c r="G31" s="21"/>
      <c r="H31" s="20">
        <f t="shared" si="2"/>
        <v>-80.044953467498402</v>
      </c>
      <c r="I31" s="22"/>
      <c r="J31" s="18">
        <f t="shared" si="3"/>
        <v>5.3081861939584769</v>
      </c>
      <c r="K31" s="19"/>
      <c r="L31" s="18">
        <f t="shared" si="1"/>
        <v>24.246678257450551</v>
      </c>
      <c r="M31" s="18">
        <f t="shared" si="4"/>
        <v>-7.7466782574505508</v>
      </c>
    </row>
    <row r="32" spans="1:13" x14ac:dyDescent="0.2">
      <c r="A32" s="19">
        <v>21</v>
      </c>
      <c r="B32" s="19">
        <v>179</v>
      </c>
      <c r="C32" s="19">
        <v>19</v>
      </c>
      <c r="D32" s="19"/>
      <c r="E32" s="20">
        <f t="shared" si="0"/>
        <v>7.5595238095218065E-2</v>
      </c>
      <c r="F32" s="20">
        <f t="shared" si="0"/>
        <v>6.1507936507926075E-2</v>
      </c>
      <c r="G32" s="21"/>
      <c r="H32" s="20">
        <f t="shared" si="2"/>
        <v>4.6497071050622275E-3</v>
      </c>
      <c r="I32" s="22"/>
      <c r="J32" s="18">
        <f t="shared" si="3"/>
        <v>1.2224411964979254E-2</v>
      </c>
      <c r="K32" s="19"/>
      <c r="L32" s="18">
        <f t="shared" si="1"/>
        <v>18.950716475457053</v>
      </c>
      <c r="M32" s="18">
        <f t="shared" si="4"/>
        <v>4.9283524542946822E-2</v>
      </c>
    </row>
    <row r="33" spans="1:13" x14ac:dyDescent="0.2">
      <c r="A33" s="19">
        <v>22</v>
      </c>
      <c r="B33" s="19">
        <v>200.5</v>
      </c>
      <c r="C33" s="19">
        <v>15.3</v>
      </c>
      <c r="D33" s="19"/>
      <c r="E33" s="20">
        <f t="shared" si="0"/>
        <v>21.575595238095218</v>
      </c>
      <c r="F33" s="20">
        <f t="shared" si="0"/>
        <v>-3.6384920634920732</v>
      </c>
      <c r="G33" s="21"/>
      <c r="H33" s="20">
        <f t="shared" si="2"/>
        <v>-78.502632038926819</v>
      </c>
      <c r="I33" s="22"/>
      <c r="J33" s="18">
        <f t="shared" si="3"/>
        <v>3.4889626810599452</v>
      </c>
      <c r="K33" s="19"/>
      <c r="L33" s="18">
        <f t="shared" si="1"/>
        <v>22.427454744552019</v>
      </c>
      <c r="M33" s="18">
        <f t="shared" si="4"/>
        <v>-7.1274547445520184</v>
      </c>
    </row>
    <row r="34" spans="1:13" x14ac:dyDescent="0.2">
      <c r="A34" s="19">
        <v>23</v>
      </c>
      <c r="B34" s="19">
        <v>140.25</v>
      </c>
      <c r="C34" s="19">
        <v>15.7</v>
      </c>
      <c r="D34" s="19"/>
      <c r="E34" s="20">
        <f t="shared" si="0"/>
        <v>-38.674404761904782</v>
      </c>
      <c r="F34" s="20">
        <f t="shared" si="0"/>
        <v>-3.2384920634920746</v>
      </c>
      <c r="G34" s="21"/>
      <c r="H34" s="20">
        <f t="shared" si="2"/>
        <v>125.24675288170873</v>
      </c>
      <c r="I34" s="22"/>
      <c r="J34" s="18">
        <f t="shared" si="3"/>
        <v>-6.2539899102410672</v>
      </c>
      <c r="K34" s="19"/>
      <c r="L34" s="18">
        <f t="shared" si="1"/>
        <v>12.684502153251007</v>
      </c>
      <c r="M34" s="18">
        <f t="shared" si="4"/>
        <v>3.0154978467489926</v>
      </c>
    </row>
    <row r="35" spans="1:13" x14ac:dyDescent="0.2">
      <c r="A35" s="19">
        <v>24</v>
      </c>
      <c r="B35" s="19">
        <v>148.75</v>
      </c>
      <c r="C35" s="19">
        <v>17.600000000000001</v>
      </c>
      <c r="D35" s="19"/>
      <c r="E35" s="20">
        <f t="shared" si="0"/>
        <v>-30.174404761904782</v>
      </c>
      <c r="F35" s="20">
        <f t="shared" si="0"/>
        <v>-1.3384920634920725</v>
      </c>
      <c r="G35" s="21"/>
      <c r="H35" s="20">
        <f t="shared" si="2"/>
        <v>40.388201294406947</v>
      </c>
      <c r="I35" s="22"/>
      <c r="J35" s="18">
        <f t="shared" si="3"/>
        <v>-4.8794654782732891</v>
      </c>
      <c r="K35" s="19"/>
      <c r="L35" s="18">
        <f t="shared" si="1"/>
        <v>14.059026585218785</v>
      </c>
      <c r="M35" s="18">
        <f t="shared" si="4"/>
        <v>3.5409734147812166</v>
      </c>
    </row>
    <row r="36" spans="1:13" x14ac:dyDescent="0.2">
      <c r="A36" s="19">
        <v>25</v>
      </c>
      <c r="B36" s="19">
        <v>151.25</v>
      </c>
      <c r="C36" s="19">
        <v>14.2</v>
      </c>
      <c r="D36" s="19"/>
      <c r="E36" s="20">
        <f t="shared" si="0"/>
        <v>-27.674404761904782</v>
      </c>
      <c r="F36" s="20">
        <f t="shared" si="0"/>
        <v>-4.7384920634920746</v>
      </c>
      <c r="G36" s="21"/>
      <c r="H36" s="20">
        <f t="shared" si="2"/>
        <v>131.13494732615308</v>
      </c>
      <c r="I36" s="22"/>
      <c r="J36" s="18">
        <f t="shared" si="3"/>
        <v>-4.4751935865180634</v>
      </c>
      <c r="K36" s="19"/>
      <c r="L36" s="18">
        <f t="shared" si="1"/>
        <v>14.46329847697401</v>
      </c>
      <c r="M36" s="18">
        <f t="shared" si="4"/>
        <v>-0.26329847697401121</v>
      </c>
    </row>
    <row r="37" spans="1:13" x14ac:dyDescent="0.2">
      <c r="A37" s="19">
        <v>26</v>
      </c>
      <c r="B37" s="19">
        <v>159.25</v>
      </c>
      <c r="C37" s="19">
        <v>4.5999999999999996</v>
      </c>
      <c r="D37" s="19"/>
      <c r="E37" s="20">
        <f t="shared" si="0"/>
        <v>-19.674404761904782</v>
      </c>
      <c r="F37" s="20">
        <f t="shared" si="0"/>
        <v>-14.338492063492074</v>
      </c>
      <c r="G37" s="21"/>
      <c r="H37" s="20">
        <f t="shared" si="2"/>
        <v>282.10129653250237</v>
      </c>
      <c r="I37" s="22"/>
      <c r="J37" s="18">
        <f t="shared" si="3"/>
        <v>-3.1815235329013305</v>
      </c>
      <c r="K37" s="19"/>
      <c r="L37" s="18">
        <f t="shared" si="1"/>
        <v>15.756968530590743</v>
      </c>
      <c r="M37" s="18">
        <f t="shared" si="4"/>
        <v>-11.156968530590744</v>
      </c>
    </row>
    <row r="38" spans="1:13" x14ac:dyDescent="0.2">
      <c r="A38" s="19">
        <v>27</v>
      </c>
      <c r="B38" s="19">
        <v>131.5</v>
      </c>
      <c r="C38" s="19">
        <v>8.5</v>
      </c>
      <c r="D38" s="19"/>
      <c r="E38" s="20">
        <f t="shared" si="0"/>
        <v>-47.424404761904782</v>
      </c>
      <c r="F38" s="20">
        <f t="shared" si="0"/>
        <v>-10.438492063492074</v>
      </c>
      <c r="G38" s="21"/>
      <c r="H38" s="20">
        <f t="shared" si="2"/>
        <v>495.03927272297881</v>
      </c>
      <c r="I38" s="22"/>
      <c r="J38" s="18">
        <f t="shared" si="3"/>
        <v>-7.6689415313843696</v>
      </c>
      <c r="K38" s="19"/>
      <c r="L38" s="18">
        <f t="shared" si="1"/>
        <v>11.269550532107704</v>
      </c>
      <c r="M38" s="18">
        <f t="shared" si="4"/>
        <v>-2.7695505321077043</v>
      </c>
    </row>
    <row r="39" spans="1:13" x14ac:dyDescent="0.2">
      <c r="A39" s="19">
        <v>28</v>
      </c>
      <c r="B39" s="19">
        <v>148</v>
      </c>
      <c r="C39" s="19">
        <v>22.4</v>
      </c>
      <c r="D39" s="19"/>
      <c r="E39" s="20">
        <f t="shared" si="0"/>
        <v>-30.924404761904782</v>
      </c>
      <c r="F39" s="20">
        <f t="shared" si="0"/>
        <v>3.4615079365079247</v>
      </c>
      <c r="G39" s="21"/>
      <c r="H39" s="20">
        <f t="shared" si="2"/>
        <v>-107.04507251511686</v>
      </c>
      <c r="I39" s="22"/>
      <c r="J39" s="18">
        <f t="shared" si="3"/>
        <v>-5.0007470457998586</v>
      </c>
      <c r="K39" s="19"/>
      <c r="L39" s="18">
        <f t="shared" si="1"/>
        <v>13.937745017692215</v>
      </c>
      <c r="M39" s="18">
        <f t="shared" si="4"/>
        <v>8.4622549823077833</v>
      </c>
    </row>
    <row r="40" spans="1:13" x14ac:dyDescent="0.2">
      <c r="A40" s="19">
        <v>29</v>
      </c>
      <c r="B40" s="19">
        <v>133.25</v>
      </c>
      <c r="C40" s="19">
        <v>4.7</v>
      </c>
      <c r="D40" s="19"/>
      <c r="E40" s="20">
        <f t="shared" si="0"/>
        <v>-45.674404761904782</v>
      </c>
      <c r="F40" s="20">
        <f t="shared" si="0"/>
        <v>-14.238492063492075</v>
      </c>
      <c r="G40" s="21"/>
      <c r="H40" s="20">
        <f t="shared" si="2"/>
        <v>650.33464970710588</v>
      </c>
      <c r="I40" s="22"/>
      <c r="J40" s="18">
        <f t="shared" si="3"/>
        <v>-7.3859512071557099</v>
      </c>
      <c r="K40" s="19"/>
      <c r="L40" s="18">
        <f t="shared" si="1"/>
        <v>11.552540856336364</v>
      </c>
      <c r="M40" s="18">
        <f t="shared" si="4"/>
        <v>-6.8525408563363639</v>
      </c>
    </row>
    <row r="41" spans="1:13" x14ac:dyDescent="0.2">
      <c r="A41" s="19">
        <v>30</v>
      </c>
      <c r="B41" s="19">
        <v>160.75</v>
      </c>
      <c r="C41" s="19">
        <v>9.4</v>
      </c>
      <c r="D41" s="19"/>
      <c r="E41" s="20">
        <f t="shared" si="0"/>
        <v>-18.174404761904782</v>
      </c>
      <c r="F41" s="20">
        <f t="shared" si="0"/>
        <v>-9.5384920634920736</v>
      </c>
      <c r="G41" s="21"/>
      <c r="H41" s="20">
        <f t="shared" si="2"/>
        <v>173.35641558012131</v>
      </c>
      <c r="I41" s="22"/>
      <c r="J41" s="18">
        <f t="shared" si="3"/>
        <v>-2.9389603978481915</v>
      </c>
      <c r="K41" s="19"/>
      <c r="L41" s="18">
        <f t="shared" si="1"/>
        <v>15.999531665643882</v>
      </c>
      <c r="M41" s="18">
        <f t="shared" si="4"/>
        <v>-6.5995316656438821</v>
      </c>
    </row>
    <row r="42" spans="1:13" x14ac:dyDescent="0.2">
      <c r="A42" s="19">
        <v>31</v>
      </c>
      <c r="B42" s="19">
        <v>182</v>
      </c>
      <c r="C42" s="19">
        <v>12.3</v>
      </c>
      <c r="D42" s="19"/>
      <c r="E42" s="20">
        <f t="shared" si="0"/>
        <v>3.0755952380952181</v>
      </c>
      <c r="F42" s="20">
        <f t="shared" si="0"/>
        <v>-6.6384920634920732</v>
      </c>
      <c r="G42" s="21"/>
      <c r="H42" s="20">
        <f t="shared" si="2"/>
        <v>-20.417314578609119</v>
      </c>
      <c r="I42" s="22"/>
      <c r="J42" s="18">
        <f t="shared" si="3"/>
        <v>0.49735068207125366</v>
      </c>
      <c r="K42" s="19"/>
      <c r="L42" s="18">
        <f t="shared" si="1"/>
        <v>19.435842745563328</v>
      </c>
      <c r="M42" s="18">
        <f t="shared" si="4"/>
        <v>-7.1358427455633269</v>
      </c>
    </row>
    <row r="43" spans="1:13" x14ac:dyDescent="0.2">
      <c r="A43" s="19">
        <v>32</v>
      </c>
      <c r="B43" s="19">
        <v>160.25</v>
      </c>
      <c r="C43" s="19">
        <v>6.5</v>
      </c>
      <c r="D43" s="19"/>
      <c r="E43" s="20">
        <f t="shared" si="0"/>
        <v>-18.674404761904782</v>
      </c>
      <c r="F43" s="20">
        <f t="shared" si="0"/>
        <v>-12.438492063492074</v>
      </c>
      <c r="G43" s="21"/>
      <c r="H43" s="20">
        <f t="shared" si="2"/>
        <v>232.28143542139122</v>
      </c>
      <c r="I43" s="22"/>
      <c r="J43" s="18">
        <f t="shared" si="3"/>
        <v>-3.0198147761992367</v>
      </c>
      <c r="K43" s="19"/>
      <c r="L43" s="18">
        <f t="shared" si="1"/>
        <v>15.918677287292837</v>
      </c>
      <c r="M43" s="18">
        <f t="shared" si="4"/>
        <v>-9.4186772872928373</v>
      </c>
    </row>
    <row r="44" spans="1:13" x14ac:dyDescent="0.2">
      <c r="A44" s="19">
        <v>33</v>
      </c>
      <c r="B44" s="19">
        <v>168</v>
      </c>
      <c r="C44" s="19">
        <v>13.4</v>
      </c>
      <c r="D44" s="19"/>
      <c r="E44" s="20">
        <f t="shared" si="0"/>
        <v>-10.924404761904782</v>
      </c>
      <c r="F44" s="20">
        <f t="shared" si="0"/>
        <v>-5.5384920634920736</v>
      </c>
      <c r="G44" s="21"/>
      <c r="H44" s="20">
        <f t="shared" si="2"/>
        <v>60.504729072184652</v>
      </c>
      <c r="I44" s="22"/>
      <c r="J44" s="18">
        <f t="shared" si="3"/>
        <v>-1.7665719117580281</v>
      </c>
      <c r="K44" s="19"/>
      <c r="L44" s="18">
        <f t="shared" si="1"/>
        <v>17.171920151734046</v>
      </c>
      <c r="M44" s="18">
        <f t="shared" si="4"/>
        <v>-3.7719201517340455</v>
      </c>
    </row>
    <row r="45" spans="1:13" x14ac:dyDescent="0.2">
      <c r="A45" s="19">
        <v>34</v>
      </c>
      <c r="B45" s="19">
        <v>218.5</v>
      </c>
      <c r="C45" s="19">
        <v>20.9</v>
      </c>
      <c r="D45" s="19"/>
      <c r="E45" s="20">
        <f t="shared" si="0"/>
        <v>39.575595238095218</v>
      </c>
      <c r="F45" s="20">
        <f t="shared" si="0"/>
        <v>1.9615079365079247</v>
      </c>
      <c r="G45" s="21"/>
      <c r="H45" s="20">
        <f t="shared" si="2"/>
        <v>77.627844151548999</v>
      </c>
      <c r="I45" s="22"/>
      <c r="J45" s="18">
        <f t="shared" si="3"/>
        <v>6.3997203016975917</v>
      </c>
      <c r="K45" s="19"/>
      <c r="L45" s="18">
        <f t="shared" si="1"/>
        <v>25.338212365189666</v>
      </c>
      <c r="M45" s="18">
        <f t="shared" si="4"/>
        <v>-4.438212365189667</v>
      </c>
    </row>
    <row r="46" spans="1:13" x14ac:dyDescent="0.2">
      <c r="A46" s="19">
        <v>35</v>
      </c>
      <c r="B46" s="19">
        <v>247.25</v>
      </c>
      <c r="C46" s="19">
        <v>31.1</v>
      </c>
      <c r="D46" s="19"/>
      <c r="E46" s="20">
        <f t="shared" si="0"/>
        <v>68.325595238095218</v>
      </c>
      <c r="F46" s="20">
        <f t="shared" si="0"/>
        <v>12.161507936507927</v>
      </c>
      <c r="G46" s="21"/>
      <c r="H46" s="20">
        <f t="shared" si="2"/>
        <v>830.94226875472327</v>
      </c>
      <c r="I46" s="22"/>
      <c r="J46" s="18">
        <f t="shared" si="3"/>
        <v>11.048847056882721</v>
      </c>
      <c r="K46" s="19"/>
      <c r="L46" s="18">
        <f t="shared" si="1"/>
        <v>29.987339120374795</v>
      </c>
      <c r="M46" s="18">
        <f t="shared" si="4"/>
        <v>1.1126608796252064</v>
      </c>
    </row>
    <row r="47" spans="1:13" x14ac:dyDescent="0.2">
      <c r="A47" s="19">
        <v>36</v>
      </c>
      <c r="B47" s="19">
        <v>191.75</v>
      </c>
      <c r="C47" s="19">
        <v>38.200000000000003</v>
      </c>
      <c r="D47" s="19"/>
      <c r="E47" s="20">
        <f t="shared" si="0"/>
        <v>12.825595238095218</v>
      </c>
      <c r="F47" s="20">
        <f t="shared" si="0"/>
        <v>19.261507936507929</v>
      </c>
      <c r="G47" s="21"/>
      <c r="H47" s="20">
        <f t="shared" si="2"/>
        <v>247.04030446900936</v>
      </c>
      <c r="I47" s="22"/>
      <c r="J47" s="18">
        <f t="shared" si="3"/>
        <v>2.0740110599166428</v>
      </c>
      <c r="K47" s="19"/>
      <c r="L47" s="18">
        <f t="shared" si="1"/>
        <v>21.012503123408717</v>
      </c>
      <c r="M47" s="18">
        <f t="shared" si="4"/>
        <v>17.187496876591286</v>
      </c>
    </row>
    <row r="48" spans="1:13" x14ac:dyDescent="0.2">
      <c r="A48" s="19">
        <v>37</v>
      </c>
      <c r="B48" s="19">
        <v>202.25</v>
      </c>
      <c r="C48" s="19">
        <v>23.6</v>
      </c>
      <c r="D48" s="19"/>
      <c r="E48" s="20">
        <f t="shared" si="0"/>
        <v>23.325595238095218</v>
      </c>
      <c r="F48" s="20">
        <f t="shared" si="0"/>
        <v>4.6615079365079275</v>
      </c>
      <c r="G48" s="21"/>
      <c r="H48" s="20">
        <f t="shared" si="2"/>
        <v>108.73244732615238</v>
      </c>
      <c r="I48" s="22"/>
      <c r="J48" s="18">
        <f t="shared" si="3"/>
        <v>3.7719530052886086</v>
      </c>
      <c r="K48" s="19"/>
      <c r="L48" s="18">
        <f t="shared" si="1"/>
        <v>22.710445068780682</v>
      </c>
      <c r="M48" s="18">
        <f t="shared" si="4"/>
        <v>0.88955493121931895</v>
      </c>
    </row>
    <row r="49" spans="1:13" x14ac:dyDescent="0.2">
      <c r="A49" s="19">
        <v>38</v>
      </c>
      <c r="B49" s="19">
        <v>196.75</v>
      </c>
      <c r="C49" s="19">
        <v>27.5</v>
      </c>
      <c r="D49" s="19"/>
      <c r="E49" s="20">
        <f t="shared" si="0"/>
        <v>17.825595238095218</v>
      </c>
      <c r="F49" s="20">
        <f t="shared" si="0"/>
        <v>8.5615079365079261</v>
      </c>
      <c r="G49" s="21"/>
      <c r="H49" s="20">
        <f t="shared" si="2"/>
        <v>152.6139751039301</v>
      </c>
      <c r="I49" s="22"/>
      <c r="J49" s="18">
        <f t="shared" si="3"/>
        <v>2.8825548434271013</v>
      </c>
      <c r="K49" s="19"/>
      <c r="L49" s="18">
        <f t="shared" si="1"/>
        <v>21.821046906919175</v>
      </c>
      <c r="M49" s="18">
        <f t="shared" si="4"/>
        <v>5.6789530930808247</v>
      </c>
    </row>
    <row r="50" spans="1:13" x14ac:dyDescent="0.2">
      <c r="A50" s="19">
        <v>39</v>
      </c>
      <c r="B50" s="19">
        <v>363.15</v>
      </c>
      <c r="C50" s="19">
        <v>33.799999999999997</v>
      </c>
      <c r="D50" s="19"/>
      <c r="E50" s="20">
        <f t="shared" si="0"/>
        <v>184.2255952380952</v>
      </c>
      <c r="F50" s="20">
        <f t="shared" si="0"/>
        <v>14.861507936507923</v>
      </c>
      <c r="G50" s="21"/>
      <c r="H50" s="20">
        <f t="shared" si="2"/>
        <v>2737.8701457388479</v>
      </c>
      <c r="I50" s="22"/>
      <c r="J50" s="18">
        <f t="shared" si="3"/>
        <v>29.790891958655127</v>
      </c>
      <c r="K50" s="19"/>
      <c r="L50" s="18">
        <f t="shared" si="1"/>
        <v>48.729384022147201</v>
      </c>
      <c r="M50" s="18">
        <f t="shared" si="4"/>
        <v>-14.929384022147204</v>
      </c>
    </row>
    <row r="51" spans="1:13" x14ac:dyDescent="0.2">
      <c r="A51" s="19">
        <v>40</v>
      </c>
      <c r="B51" s="19">
        <v>203</v>
      </c>
      <c r="C51" s="19">
        <v>31.3</v>
      </c>
      <c r="D51" s="19"/>
      <c r="E51" s="20">
        <f t="shared" si="0"/>
        <v>24.075595238095218</v>
      </c>
      <c r="F51" s="20">
        <f t="shared" si="0"/>
        <v>12.361507936507927</v>
      </c>
      <c r="G51" s="21"/>
      <c r="H51" s="20">
        <f t="shared" si="2"/>
        <v>297.61066161186648</v>
      </c>
      <c r="I51" s="22"/>
      <c r="J51" s="18">
        <f t="shared" si="3"/>
        <v>3.8932345728151745</v>
      </c>
      <c r="K51" s="19"/>
      <c r="L51" s="18">
        <f t="shared" si="1"/>
        <v>22.831726636307248</v>
      </c>
      <c r="M51" s="18">
        <f t="shared" si="4"/>
        <v>8.4682733636927523</v>
      </c>
    </row>
    <row r="52" spans="1:13" x14ac:dyDescent="0.2">
      <c r="A52" s="19">
        <v>41</v>
      </c>
      <c r="B52" s="19">
        <v>262.75</v>
      </c>
      <c r="C52" s="19">
        <v>33.1</v>
      </c>
      <c r="D52" s="19"/>
      <c r="E52" s="20">
        <f t="shared" si="0"/>
        <v>83.825595238095218</v>
      </c>
      <c r="F52" s="20">
        <f t="shared" si="0"/>
        <v>14.161507936507927</v>
      </c>
      <c r="G52" s="21"/>
      <c r="H52" s="20">
        <f t="shared" si="2"/>
        <v>1187.0968322467866</v>
      </c>
      <c r="I52" s="22"/>
      <c r="J52" s="18">
        <f t="shared" si="3"/>
        <v>13.555332785765135</v>
      </c>
      <c r="K52" s="19"/>
      <c r="L52" s="18">
        <f t="shared" si="1"/>
        <v>32.493824849257209</v>
      </c>
      <c r="M52" s="18">
        <f t="shared" si="4"/>
        <v>0.60617515074279282</v>
      </c>
    </row>
    <row r="53" spans="1:13" x14ac:dyDescent="0.2">
      <c r="A53" s="19">
        <v>42</v>
      </c>
      <c r="B53" s="19">
        <v>205</v>
      </c>
      <c r="C53" s="19">
        <v>31.7</v>
      </c>
      <c r="D53" s="19"/>
      <c r="E53" s="20">
        <f t="shared" si="0"/>
        <v>26.075595238095218</v>
      </c>
      <c r="F53" s="20">
        <f t="shared" si="0"/>
        <v>12.761507936507925</v>
      </c>
      <c r="G53" s="21"/>
      <c r="H53" s="20">
        <f t="shared" si="2"/>
        <v>332.7639155801204</v>
      </c>
      <c r="I53" s="22"/>
      <c r="J53" s="18">
        <f t="shared" si="3"/>
        <v>4.2166520862193551</v>
      </c>
      <c r="K53" s="19"/>
      <c r="L53" s="18">
        <f t="shared" si="1"/>
        <v>23.155144149711429</v>
      </c>
      <c r="M53" s="18">
        <f t="shared" si="4"/>
        <v>8.5448558502885703</v>
      </c>
    </row>
    <row r="54" spans="1:13" x14ac:dyDescent="0.2">
      <c r="A54" s="19">
        <v>43</v>
      </c>
      <c r="B54" s="19">
        <v>217</v>
      </c>
      <c r="C54" s="19">
        <v>30.4</v>
      </c>
      <c r="D54" s="19"/>
      <c r="E54" s="20">
        <f t="shared" si="0"/>
        <v>38.075595238095218</v>
      </c>
      <c r="F54" s="20">
        <f t="shared" si="0"/>
        <v>11.461507936507925</v>
      </c>
      <c r="G54" s="21"/>
      <c r="H54" s="20">
        <f t="shared" si="2"/>
        <v>436.40373700869168</v>
      </c>
      <c r="I54" s="22"/>
      <c r="J54" s="18">
        <f t="shared" si="3"/>
        <v>6.1571571666444527</v>
      </c>
      <c r="K54" s="19"/>
      <c r="L54" s="18">
        <f t="shared" si="1"/>
        <v>25.095649230136527</v>
      </c>
      <c r="M54" s="18">
        <f t="shared" si="4"/>
        <v>5.304350769863472</v>
      </c>
    </row>
    <row r="55" spans="1:13" x14ac:dyDescent="0.2">
      <c r="A55" s="19">
        <v>44</v>
      </c>
      <c r="B55" s="19">
        <v>212</v>
      </c>
      <c r="C55" s="19">
        <v>30.8</v>
      </c>
      <c r="D55" s="19"/>
      <c r="E55" s="20">
        <f t="shared" si="0"/>
        <v>33.075595238095218</v>
      </c>
      <c r="F55" s="20">
        <f t="shared" si="0"/>
        <v>11.861507936507927</v>
      </c>
      <c r="G55" s="21"/>
      <c r="H55" s="20">
        <f t="shared" si="2"/>
        <v>392.32643542139022</v>
      </c>
      <c r="I55" s="22"/>
      <c r="J55" s="18">
        <f t="shared" si="3"/>
        <v>5.3486133831339941</v>
      </c>
      <c r="K55" s="19"/>
      <c r="L55" s="18">
        <f t="shared" si="1"/>
        <v>24.287105446626068</v>
      </c>
      <c r="M55" s="18">
        <f t="shared" si="4"/>
        <v>6.5128945533739326</v>
      </c>
    </row>
    <row r="56" spans="1:13" x14ac:dyDescent="0.2">
      <c r="A56" s="19">
        <v>45</v>
      </c>
      <c r="B56" s="19">
        <v>125.25</v>
      </c>
      <c r="C56" s="19">
        <v>8.4</v>
      </c>
      <c r="D56" s="19"/>
      <c r="E56" s="20">
        <f t="shared" si="0"/>
        <v>-53.674404761904782</v>
      </c>
      <c r="F56" s="20">
        <f t="shared" si="0"/>
        <v>-10.538492063492074</v>
      </c>
      <c r="G56" s="21"/>
      <c r="H56" s="20">
        <f t="shared" si="2"/>
        <v>565.64728859599472</v>
      </c>
      <c r="I56" s="22"/>
      <c r="J56" s="18">
        <f t="shared" si="3"/>
        <v>-8.6796212607724392</v>
      </c>
      <c r="K56" s="19"/>
      <c r="L56" s="18">
        <f t="shared" si="1"/>
        <v>10.258870802719635</v>
      </c>
      <c r="M56" s="18">
        <f t="shared" si="4"/>
        <v>-1.8588708027196343</v>
      </c>
    </row>
    <row r="57" spans="1:13" x14ac:dyDescent="0.2">
      <c r="A57" s="19">
        <v>46</v>
      </c>
      <c r="B57" s="19">
        <v>164.25</v>
      </c>
      <c r="C57" s="19">
        <v>14.1</v>
      </c>
      <c r="D57" s="19"/>
      <c r="E57" s="20">
        <f t="shared" si="0"/>
        <v>-14.674404761904782</v>
      </c>
      <c r="F57" s="20">
        <f t="shared" si="0"/>
        <v>-4.8384920634920743</v>
      </c>
      <c r="G57" s="21"/>
      <c r="H57" s="20">
        <f t="shared" si="2"/>
        <v>71.001990976946587</v>
      </c>
      <c r="I57" s="22"/>
      <c r="J57" s="18">
        <f t="shared" si="3"/>
        <v>-2.372979749390872</v>
      </c>
      <c r="K57" s="19"/>
      <c r="L57" s="18">
        <f t="shared" si="1"/>
        <v>16.565512314101202</v>
      </c>
      <c r="M57" s="18">
        <f t="shared" si="4"/>
        <v>-2.4655123141012023</v>
      </c>
    </row>
    <row r="58" spans="1:13" x14ac:dyDescent="0.2">
      <c r="A58" s="19">
        <v>47</v>
      </c>
      <c r="B58" s="19">
        <v>133.5</v>
      </c>
      <c r="C58" s="19">
        <v>11.2</v>
      </c>
      <c r="D58" s="19"/>
      <c r="E58" s="20">
        <f t="shared" si="0"/>
        <v>-45.424404761904782</v>
      </c>
      <c r="F58" s="20">
        <f t="shared" si="0"/>
        <v>-7.7384920634920746</v>
      </c>
      <c r="G58" s="21"/>
      <c r="H58" s="20">
        <f t="shared" si="2"/>
        <v>351.51639573885177</v>
      </c>
      <c r="I58" s="22"/>
      <c r="J58" s="18">
        <f t="shared" si="3"/>
        <v>-7.3455240179801855</v>
      </c>
      <c r="K58" s="19"/>
      <c r="L58" s="18">
        <f t="shared" si="1"/>
        <v>11.592968045511888</v>
      </c>
      <c r="M58" s="18">
        <f t="shared" si="4"/>
        <v>-0.39296804551188913</v>
      </c>
    </row>
    <row r="59" spans="1:13" x14ac:dyDescent="0.2">
      <c r="A59" s="19">
        <v>48</v>
      </c>
      <c r="B59" s="19">
        <v>148.5</v>
      </c>
      <c r="C59" s="19">
        <v>6.4</v>
      </c>
      <c r="D59" s="19"/>
      <c r="E59" s="20">
        <f t="shared" si="0"/>
        <v>-30.424404761904782</v>
      </c>
      <c r="F59" s="20">
        <f t="shared" si="0"/>
        <v>-12.538492063492074</v>
      </c>
      <c r="G59" s="21"/>
      <c r="H59" s="20">
        <f t="shared" si="2"/>
        <v>381.47615764361353</v>
      </c>
      <c r="I59" s="22"/>
      <c r="J59" s="18">
        <f t="shared" si="3"/>
        <v>-4.9198926674488135</v>
      </c>
      <c r="K59" s="19"/>
      <c r="L59" s="18">
        <f t="shared" si="1"/>
        <v>14.01859939604326</v>
      </c>
      <c r="M59" s="18">
        <f t="shared" si="4"/>
        <v>-7.6185993960432601</v>
      </c>
    </row>
    <row r="60" spans="1:13" x14ac:dyDescent="0.2">
      <c r="A60" s="19">
        <v>49</v>
      </c>
      <c r="B60" s="19">
        <v>135.75</v>
      </c>
      <c r="C60" s="19">
        <v>13.4</v>
      </c>
      <c r="D60" s="19"/>
      <c r="E60" s="20">
        <f t="shared" si="0"/>
        <v>-43.174404761904782</v>
      </c>
      <c r="F60" s="20">
        <f t="shared" si="0"/>
        <v>-5.5384920634920736</v>
      </c>
      <c r="G60" s="21"/>
      <c r="H60" s="20">
        <f t="shared" si="2"/>
        <v>239.12109811980403</v>
      </c>
      <c r="I60" s="22"/>
      <c r="J60" s="18">
        <f t="shared" si="3"/>
        <v>-6.9816793154004806</v>
      </c>
      <c r="K60" s="19"/>
      <c r="L60" s="18">
        <f t="shared" si="1"/>
        <v>11.956812748091593</v>
      </c>
      <c r="M60" s="18">
        <f t="shared" si="4"/>
        <v>1.443187251908407</v>
      </c>
    </row>
    <row r="61" spans="1:13" x14ac:dyDescent="0.2">
      <c r="A61" s="19">
        <v>50</v>
      </c>
      <c r="B61" s="19">
        <v>127.5</v>
      </c>
      <c r="C61" s="19">
        <v>5</v>
      </c>
      <c r="D61" s="19"/>
      <c r="E61" s="20">
        <f t="shared" si="0"/>
        <v>-51.424404761904782</v>
      </c>
      <c r="F61" s="20">
        <f t="shared" si="0"/>
        <v>-13.938492063492074</v>
      </c>
      <c r="G61" s="21"/>
      <c r="H61" s="20">
        <f t="shared" si="2"/>
        <v>716.77865764361377</v>
      </c>
      <c r="I61" s="22"/>
      <c r="J61" s="18">
        <f t="shared" si="3"/>
        <v>-8.3157765581927343</v>
      </c>
      <c r="K61" s="19"/>
      <c r="L61" s="18">
        <f t="shared" si="1"/>
        <v>10.62271550529934</v>
      </c>
      <c r="M61" s="18">
        <f t="shared" si="4"/>
        <v>-5.6227155052993396</v>
      </c>
    </row>
    <row r="62" spans="1:13" x14ac:dyDescent="0.2">
      <c r="A62" s="19">
        <v>51</v>
      </c>
      <c r="B62" s="19">
        <v>158.25</v>
      </c>
      <c r="C62" s="19">
        <v>10.7</v>
      </c>
      <c r="D62" s="19"/>
      <c r="E62" s="20">
        <f t="shared" si="0"/>
        <v>-20.674404761904782</v>
      </c>
      <c r="F62" s="20">
        <f t="shared" si="0"/>
        <v>-8.2384920634920746</v>
      </c>
      <c r="G62" s="21"/>
      <c r="H62" s="20">
        <f t="shared" si="2"/>
        <v>170.32591954837531</v>
      </c>
      <c r="I62" s="22"/>
      <c r="J62" s="18">
        <f t="shared" si="3"/>
        <v>-3.3432322896034208</v>
      </c>
      <c r="K62" s="19"/>
      <c r="L62" s="18">
        <f t="shared" si="1"/>
        <v>15.595259773888653</v>
      </c>
      <c r="M62" s="18">
        <f t="shared" si="4"/>
        <v>-4.8952597738886539</v>
      </c>
    </row>
    <row r="63" spans="1:13" x14ac:dyDescent="0.2">
      <c r="A63" s="19">
        <v>52</v>
      </c>
      <c r="B63" s="19">
        <v>139.25</v>
      </c>
      <c r="C63" s="19">
        <v>7.4</v>
      </c>
      <c r="D63" s="19"/>
      <c r="E63" s="20">
        <f t="shared" si="0"/>
        <v>-39.674404761904782</v>
      </c>
      <c r="F63" s="20">
        <f t="shared" si="0"/>
        <v>-11.538492063492074</v>
      </c>
      <c r="G63" s="21"/>
      <c r="H63" s="20">
        <f t="shared" si="2"/>
        <v>457.78280446901044</v>
      </c>
      <c r="I63" s="22"/>
      <c r="J63" s="18">
        <f t="shared" si="3"/>
        <v>-6.415698666943161</v>
      </c>
      <c r="K63" s="19"/>
      <c r="L63" s="18">
        <f t="shared" si="1"/>
        <v>12.522793396548913</v>
      </c>
      <c r="M63" s="18">
        <f t="shared" si="4"/>
        <v>-5.1227933965489125</v>
      </c>
    </row>
    <row r="64" spans="1:13" x14ac:dyDescent="0.2">
      <c r="A64" s="19">
        <v>53</v>
      </c>
      <c r="B64" s="19">
        <v>137.25</v>
      </c>
      <c r="C64" s="19">
        <v>8.6999999999999993</v>
      </c>
      <c r="D64" s="19"/>
      <c r="E64" s="20">
        <f t="shared" si="0"/>
        <v>-41.674404761904782</v>
      </c>
      <c r="F64" s="20">
        <f t="shared" si="0"/>
        <v>-10.238492063492075</v>
      </c>
      <c r="G64" s="21"/>
      <c r="H64" s="20">
        <f t="shared" si="2"/>
        <v>426.68306240551846</v>
      </c>
      <c r="I64" s="22"/>
      <c r="J64" s="18">
        <f t="shared" si="3"/>
        <v>-6.7391161803473416</v>
      </c>
      <c r="K64" s="19"/>
      <c r="L64" s="18">
        <f t="shared" si="1"/>
        <v>12.199375883144732</v>
      </c>
      <c r="M64" s="18">
        <f t="shared" si="4"/>
        <v>-3.499375883144733</v>
      </c>
    </row>
    <row r="65" spans="1:13" x14ac:dyDescent="0.2">
      <c r="A65" s="19">
        <v>54</v>
      </c>
      <c r="B65" s="19">
        <v>152.75</v>
      </c>
      <c r="C65" s="19">
        <v>7.1</v>
      </c>
      <c r="D65" s="19"/>
      <c r="E65" s="20">
        <f t="shared" si="0"/>
        <v>-26.174404761904782</v>
      </c>
      <c r="F65" s="20">
        <f t="shared" si="0"/>
        <v>-11.838492063492074</v>
      </c>
      <c r="G65" s="21"/>
      <c r="H65" s="20">
        <f t="shared" si="2"/>
        <v>309.8654830404389</v>
      </c>
      <c r="I65" s="22"/>
      <c r="J65" s="18">
        <f t="shared" si="3"/>
        <v>-4.2326304514649244</v>
      </c>
      <c r="K65" s="19"/>
      <c r="L65" s="18">
        <f t="shared" si="1"/>
        <v>14.705861612027149</v>
      </c>
      <c r="M65" s="18">
        <f t="shared" si="4"/>
        <v>-7.6058616120271498</v>
      </c>
    </row>
    <row r="66" spans="1:13" x14ac:dyDescent="0.2">
      <c r="A66" s="19">
        <v>55</v>
      </c>
      <c r="B66" s="19">
        <v>136.25</v>
      </c>
      <c r="C66" s="19">
        <v>4.9000000000000004</v>
      </c>
      <c r="D66" s="19"/>
      <c r="E66" s="20">
        <f t="shared" si="0"/>
        <v>-42.674404761904782</v>
      </c>
      <c r="F66" s="20">
        <f t="shared" si="0"/>
        <v>-14.038492063492074</v>
      </c>
      <c r="G66" s="21"/>
      <c r="H66" s="20">
        <f t="shared" si="2"/>
        <v>599.08429256424859</v>
      </c>
      <c r="I66" s="22"/>
      <c r="J66" s="18">
        <f t="shared" si="3"/>
        <v>-6.9008249370494354</v>
      </c>
      <c r="K66" s="19"/>
      <c r="L66" s="18">
        <f t="shared" si="1"/>
        <v>12.037667126442638</v>
      </c>
      <c r="M66" s="18">
        <f t="shared" si="4"/>
        <v>-7.1376671264426381</v>
      </c>
    </row>
    <row r="67" spans="1:13" x14ac:dyDescent="0.2">
      <c r="A67" s="19">
        <v>56</v>
      </c>
      <c r="B67" s="19">
        <v>198</v>
      </c>
      <c r="C67" s="19">
        <v>22.2</v>
      </c>
      <c r="D67" s="19"/>
      <c r="E67" s="20">
        <f t="shared" si="0"/>
        <v>19.075595238095218</v>
      </c>
      <c r="F67" s="20">
        <f t="shared" si="0"/>
        <v>3.2615079365079254</v>
      </c>
      <c r="G67" s="21"/>
      <c r="H67" s="20">
        <f t="shared" si="2"/>
        <v>62.215205262660341</v>
      </c>
      <c r="I67" s="22"/>
      <c r="J67" s="18">
        <f t="shared" si="3"/>
        <v>3.084690789304716</v>
      </c>
      <c r="K67" s="19"/>
      <c r="L67" s="18">
        <f t="shared" si="1"/>
        <v>22.02318285279679</v>
      </c>
      <c r="M67" s="18">
        <f t="shared" si="4"/>
        <v>0.1768171472032094</v>
      </c>
    </row>
    <row r="68" spans="1:13" x14ac:dyDescent="0.2">
      <c r="A68" s="19">
        <v>57</v>
      </c>
      <c r="B68" s="19">
        <v>181.5</v>
      </c>
      <c r="C68" s="19">
        <v>20.100000000000001</v>
      </c>
      <c r="D68" s="19"/>
      <c r="E68" s="20">
        <f t="shared" si="0"/>
        <v>2.5755952380952181</v>
      </c>
      <c r="F68" s="20">
        <f t="shared" si="0"/>
        <v>1.1615079365079275</v>
      </c>
      <c r="G68" s="21"/>
      <c r="H68" s="20">
        <f t="shared" si="2"/>
        <v>2.9915743102796211</v>
      </c>
      <c r="I68" s="22"/>
      <c r="J68" s="18">
        <f t="shared" si="3"/>
        <v>0.41649630372020496</v>
      </c>
      <c r="K68" s="19"/>
      <c r="L68" s="18">
        <f t="shared" si="1"/>
        <v>19.354988367212279</v>
      </c>
      <c r="M68" s="18">
        <f t="shared" si="4"/>
        <v>0.74501163278772253</v>
      </c>
    </row>
    <row r="69" spans="1:13" x14ac:dyDescent="0.2">
      <c r="A69" s="19">
        <v>58</v>
      </c>
      <c r="B69" s="19">
        <v>201.25</v>
      </c>
      <c r="C69" s="19">
        <v>27.1</v>
      </c>
      <c r="D69" s="19"/>
      <c r="E69" s="20">
        <f t="shared" si="0"/>
        <v>22.325595238095218</v>
      </c>
      <c r="F69" s="20">
        <f t="shared" si="0"/>
        <v>8.1615079365079275</v>
      </c>
      <c r="G69" s="21"/>
      <c r="H69" s="20">
        <f t="shared" si="2"/>
        <v>182.21052272297771</v>
      </c>
      <c r="I69" s="22"/>
      <c r="J69" s="18">
        <f t="shared" si="3"/>
        <v>3.6102442485865112</v>
      </c>
      <c r="K69" s="19"/>
      <c r="L69" s="18">
        <f t="shared" si="1"/>
        <v>22.548736312078585</v>
      </c>
      <c r="M69" s="18">
        <f t="shared" si="4"/>
        <v>4.5512636879214163</v>
      </c>
    </row>
    <row r="70" spans="1:13" x14ac:dyDescent="0.2">
      <c r="A70" s="19">
        <v>59</v>
      </c>
      <c r="B70" s="19">
        <v>202.5</v>
      </c>
      <c r="C70" s="19">
        <v>30.4</v>
      </c>
      <c r="D70" s="19"/>
      <c r="E70" s="20">
        <f t="shared" si="0"/>
        <v>23.575595238095218</v>
      </c>
      <c r="F70" s="20">
        <f t="shared" si="0"/>
        <v>11.461507936507925</v>
      </c>
      <c r="G70" s="21"/>
      <c r="H70" s="20">
        <f t="shared" si="2"/>
        <v>270.21187192932678</v>
      </c>
      <c r="I70" s="22"/>
      <c r="J70" s="18">
        <f t="shared" si="3"/>
        <v>3.8123801944641258</v>
      </c>
      <c r="K70" s="19"/>
      <c r="L70" s="18">
        <f t="shared" si="1"/>
        <v>22.7508722579562</v>
      </c>
      <c r="M70" s="18">
        <f t="shared" si="4"/>
        <v>7.6491277420437989</v>
      </c>
    </row>
    <row r="71" spans="1:13" x14ac:dyDescent="0.2">
      <c r="A71" s="19">
        <v>60</v>
      </c>
      <c r="B71" s="19">
        <v>179.75</v>
      </c>
      <c r="C71" s="19">
        <v>24</v>
      </c>
      <c r="D71" s="19"/>
      <c r="E71" s="20">
        <f t="shared" si="0"/>
        <v>0.82559523809521806</v>
      </c>
      <c r="F71" s="20">
        <f t="shared" si="0"/>
        <v>5.0615079365079261</v>
      </c>
      <c r="G71" s="21"/>
      <c r="H71" s="20">
        <f t="shared" si="2"/>
        <v>4.1787568499620971</v>
      </c>
      <c r="I71" s="22"/>
      <c r="J71" s="18">
        <f t="shared" si="3"/>
        <v>0.13350597949154519</v>
      </c>
      <c r="K71" s="19"/>
      <c r="L71" s="18">
        <f t="shared" si="1"/>
        <v>19.071998042983619</v>
      </c>
      <c r="M71" s="18">
        <f t="shared" si="4"/>
        <v>4.9280019570163809</v>
      </c>
    </row>
    <row r="72" spans="1:13" x14ac:dyDescent="0.2">
      <c r="A72" s="19">
        <v>61</v>
      </c>
      <c r="B72" s="19">
        <v>216</v>
      </c>
      <c r="C72" s="19">
        <v>25.4</v>
      </c>
      <c r="D72" s="19"/>
      <c r="E72" s="20">
        <f t="shared" si="0"/>
        <v>37.075595238095218</v>
      </c>
      <c r="F72" s="20">
        <f t="shared" si="0"/>
        <v>6.4615079365079247</v>
      </c>
      <c r="G72" s="21"/>
      <c r="H72" s="20">
        <f t="shared" si="2"/>
        <v>239.56425288170766</v>
      </c>
      <c r="I72" s="22"/>
      <c r="J72" s="18">
        <f t="shared" si="3"/>
        <v>5.9954484099423624</v>
      </c>
      <c r="K72" s="19"/>
      <c r="L72" s="18">
        <f t="shared" si="1"/>
        <v>24.933940473434436</v>
      </c>
      <c r="M72" s="18">
        <f t="shared" si="4"/>
        <v>0.46605952656556227</v>
      </c>
    </row>
    <row r="73" spans="1:13" x14ac:dyDescent="0.2">
      <c r="A73" s="19">
        <v>62</v>
      </c>
      <c r="B73" s="19">
        <v>178.75</v>
      </c>
      <c r="C73" s="19">
        <v>28.8</v>
      </c>
      <c r="D73" s="19"/>
      <c r="E73" s="20">
        <f t="shared" si="0"/>
        <v>-0.17440476190478194</v>
      </c>
      <c r="F73" s="20">
        <f t="shared" si="0"/>
        <v>9.8615079365079268</v>
      </c>
      <c r="G73" s="21"/>
      <c r="H73" s="20">
        <f t="shared" si="2"/>
        <v>-1.7198939436887823</v>
      </c>
      <c r="I73" s="22"/>
      <c r="J73" s="18">
        <f t="shared" si="3"/>
        <v>-2.8202777210545094E-2</v>
      </c>
      <c r="K73" s="19"/>
      <c r="L73" s="18">
        <f t="shared" si="1"/>
        <v>18.910289286281529</v>
      </c>
      <c r="M73" s="18">
        <f t="shared" si="4"/>
        <v>9.8897107137184719</v>
      </c>
    </row>
    <row r="74" spans="1:13" x14ac:dyDescent="0.2">
      <c r="A74" s="19">
        <v>63</v>
      </c>
      <c r="B74" s="19">
        <v>193.25</v>
      </c>
      <c r="C74" s="19">
        <v>29.6</v>
      </c>
      <c r="D74" s="19"/>
      <c r="E74" s="20">
        <f t="shared" si="0"/>
        <v>14.325595238095218</v>
      </c>
      <c r="F74" s="20">
        <f t="shared" si="0"/>
        <v>10.661507936507927</v>
      </c>
      <c r="G74" s="21"/>
      <c r="H74" s="20">
        <f t="shared" si="2"/>
        <v>152.73244732615234</v>
      </c>
      <c r="I74" s="22"/>
      <c r="J74" s="18">
        <f t="shared" si="3"/>
        <v>2.3165741949697818</v>
      </c>
      <c r="K74" s="19"/>
      <c r="L74" s="18">
        <f t="shared" si="1"/>
        <v>21.255066258461856</v>
      </c>
      <c r="M74" s="18">
        <f t="shared" si="4"/>
        <v>8.3449337415381457</v>
      </c>
    </row>
    <row r="75" spans="1:13" x14ac:dyDescent="0.2">
      <c r="A75" s="19">
        <v>64</v>
      </c>
      <c r="B75" s="19">
        <v>178</v>
      </c>
      <c r="C75" s="19">
        <v>25.1</v>
      </c>
      <c r="D75" s="19"/>
      <c r="E75" s="20">
        <f t="shared" si="0"/>
        <v>-0.92440476190478194</v>
      </c>
      <c r="F75" s="20">
        <f t="shared" si="0"/>
        <v>6.1615079365079275</v>
      </c>
      <c r="G75" s="21"/>
      <c r="H75" s="20">
        <f t="shared" si="2"/>
        <v>-5.6957272770220353</v>
      </c>
      <c r="I75" s="22"/>
      <c r="J75" s="18">
        <f t="shared" si="3"/>
        <v>-0.14948434473711458</v>
      </c>
      <c r="K75" s="19"/>
      <c r="L75" s="18">
        <f t="shared" si="1"/>
        <v>18.789007718754959</v>
      </c>
      <c r="M75" s="18">
        <f t="shared" si="4"/>
        <v>6.3109922812450421</v>
      </c>
    </row>
    <row r="76" spans="1:13" x14ac:dyDescent="0.2">
      <c r="A76" s="19">
        <v>65</v>
      </c>
      <c r="B76" s="19">
        <v>205.5</v>
      </c>
      <c r="C76" s="19">
        <v>31</v>
      </c>
      <c r="D76" s="19"/>
      <c r="E76" s="20">
        <f t="shared" ref="E76:F139" si="5">B76-B$8</f>
        <v>26.575595238095218</v>
      </c>
      <c r="F76" s="20">
        <f t="shared" si="5"/>
        <v>12.061507936507926</v>
      </c>
      <c r="G76" s="21"/>
      <c r="H76" s="20">
        <f t="shared" si="2"/>
        <v>320.54175288170774</v>
      </c>
      <c r="I76" s="22"/>
      <c r="J76" s="18">
        <f t="shared" si="3"/>
        <v>4.2975064645704038</v>
      </c>
      <c r="K76" s="19"/>
      <c r="L76" s="18">
        <f t="shared" ref="L76:L139" si="6">$M$5+$M$3*B76</f>
        <v>23.235998528062478</v>
      </c>
      <c r="M76" s="18">
        <f t="shared" si="4"/>
        <v>7.7640014719375223</v>
      </c>
    </row>
    <row r="77" spans="1:13" x14ac:dyDescent="0.2">
      <c r="A77" s="19">
        <v>66</v>
      </c>
      <c r="B77" s="19">
        <v>183.5</v>
      </c>
      <c r="C77" s="19">
        <v>28.9</v>
      </c>
      <c r="D77" s="19"/>
      <c r="E77" s="20">
        <f t="shared" si="5"/>
        <v>4.5755952380952181</v>
      </c>
      <c r="F77" s="20">
        <f t="shared" si="5"/>
        <v>9.9615079365079247</v>
      </c>
      <c r="G77" s="21"/>
      <c r="H77" s="20">
        <f t="shared" ref="H77:H140" si="7">E77*F77</f>
        <v>45.579828278533384</v>
      </c>
      <c r="I77" s="22"/>
      <c r="J77" s="18">
        <f t="shared" ref="J77:J140" si="8">L77-$C$8</f>
        <v>0.73991381712438908</v>
      </c>
      <c r="K77" s="19"/>
      <c r="L77" s="18">
        <f t="shared" si="6"/>
        <v>19.678405880616463</v>
      </c>
      <c r="M77" s="18">
        <f t="shared" ref="M77:M140" si="9">C77-L77</f>
        <v>9.2215941193835356</v>
      </c>
    </row>
    <row r="78" spans="1:13" x14ac:dyDescent="0.2">
      <c r="A78" s="19">
        <v>67</v>
      </c>
      <c r="B78" s="19">
        <v>151.5</v>
      </c>
      <c r="C78" s="19">
        <v>21.1</v>
      </c>
      <c r="D78" s="19"/>
      <c r="E78" s="20">
        <f t="shared" si="5"/>
        <v>-27.424404761904782</v>
      </c>
      <c r="F78" s="20">
        <f t="shared" si="5"/>
        <v>2.1615079365079275</v>
      </c>
      <c r="G78" s="21"/>
      <c r="H78" s="20">
        <f t="shared" si="7"/>
        <v>-59.278068546862983</v>
      </c>
      <c r="I78" s="22"/>
      <c r="J78" s="18">
        <f t="shared" si="8"/>
        <v>-4.4347663973425391</v>
      </c>
      <c r="K78" s="19"/>
      <c r="L78" s="18">
        <f t="shared" si="6"/>
        <v>14.503725666149535</v>
      </c>
      <c r="M78" s="18">
        <f t="shared" si="9"/>
        <v>6.5962743338504666</v>
      </c>
    </row>
    <row r="79" spans="1:13" x14ac:dyDescent="0.2">
      <c r="A79" s="19">
        <v>68</v>
      </c>
      <c r="B79" s="19">
        <v>154.75</v>
      </c>
      <c r="C79" s="19">
        <v>14</v>
      </c>
      <c r="D79" s="19"/>
      <c r="E79" s="20">
        <f t="shared" si="5"/>
        <v>-24.174404761904782</v>
      </c>
      <c r="F79" s="20">
        <f t="shared" si="5"/>
        <v>-4.9384920634920739</v>
      </c>
      <c r="G79" s="21"/>
      <c r="H79" s="20">
        <f t="shared" si="7"/>
        <v>119.38510605631177</v>
      </c>
      <c r="I79" s="22"/>
      <c r="J79" s="18">
        <f t="shared" si="8"/>
        <v>-3.9092129380607403</v>
      </c>
      <c r="K79" s="19"/>
      <c r="L79" s="18">
        <f t="shared" si="6"/>
        <v>15.029279125431334</v>
      </c>
      <c r="M79" s="18">
        <f t="shared" si="9"/>
        <v>-1.0292791254313336</v>
      </c>
    </row>
    <row r="80" spans="1:13" x14ac:dyDescent="0.2">
      <c r="A80" s="19">
        <v>69</v>
      </c>
      <c r="B80" s="19">
        <v>155.25</v>
      </c>
      <c r="C80" s="19">
        <v>7.1</v>
      </c>
      <c r="D80" s="19"/>
      <c r="E80" s="20">
        <f t="shared" si="5"/>
        <v>-23.674404761904782</v>
      </c>
      <c r="F80" s="20">
        <f t="shared" si="5"/>
        <v>-11.838492063492074</v>
      </c>
      <c r="G80" s="21"/>
      <c r="H80" s="20">
        <f t="shared" si="7"/>
        <v>280.26925288170872</v>
      </c>
      <c r="I80" s="22"/>
      <c r="J80" s="18">
        <f t="shared" si="8"/>
        <v>-3.8283585597096952</v>
      </c>
      <c r="K80" s="19"/>
      <c r="L80" s="18">
        <f t="shared" si="6"/>
        <v>15.110133503782379</v>
      </c>
      <c r="M80" s="18">
        <f t="shared" si="9"/>
        <v>-8.0101335037823791</v>
      </c>
    </row>
    <row r="81" spans="1:13" x14ac:dyDescent="0.2">
      <c r="A81" s="19">
        <v>70</v>
      </c>
      <c r="B81" s="19">
        <v>156.75</v>
      </c>
      <c r="C81" s="19">
        <v>13.2</v>
      </c>
      <c r="D81" s="19"/>
      <c r="E81" s="20">
        <f t="shared" si="5"/>
        <v>-22.174404761904782</v>
      </c>
      <c r="F81" s="20">
        <f t="shared" si="5"/>
        <v>-5.7384920634920746</v>
      </c>
      <c r="G81" s="21"/>
      <c r="H81" s="20">
        <f t="shared" si="7"/>
        <v>127.24764573885146</v>
      </c>
      <c r="I81" s="22"/>
      <c r="J81" s="18">
        <f t="shared" si="8"/>
        <v>-3.5857954246565598</v>
      </c>
      <c r="K81" s="19"/>
      <c r="L81" s="18">
        <f t="shared" si="6"/>
        <v>15.352696638835514</v>
      </c>
      <c r="M81" s="18">
        <f t="shared" si="9"/>
        <v>-2.1526966388355149</v>
      </c>
    </row>
    <row r="82" spans="1:13" x14ac:dyDescent="0.2">
      <c r="A82" s="19">
        <v>71</v>
      </c>
      <c r="B82" s="19">
        <v>167.5</v>
      </c>
      <c r="C82" s="19">
        <v>23.7</v>
      </c>
      <c r="D82" s="19"/>
      <c r="E82" s="20">
        <f t="shared" si="5"/>
        <v>-11.424404761904782</v>
      </c>
      <c r="F82" s="20">
        <f t="shared" si="5"/>
        <v>4.7615079365079254</v>
      </c>
      <c r="G82" s="21"/>
      <c r="H82" s="20">
        <f t="shared" si="7"/>
        <v>-54.397393943688556</v>
      </c>
      <c r="I82" s="22"/>
      <c r="J82" s="18">
        <f t="shared" si="8"/>
        <v>-1.8474262901090732</v>
      </c>
      <c r="K82" s="19"/>
      <c r="L82" s="18">
        <f t="shared" si="6"/>
        <v>17.091065773383001</v>
      </c>
      <c r="M82" s="18">
        <f t="shared" si="9"/>
        <v>6.6089342266169986</v>
      </c>
    </row>
    <row r="83" spans="1:13" x14ac:dyDescent="0.2">
      <c r="A83" s="19">
        <v>72</v>
      </c>
      <c r="B83" s="19">
        <v>146.75</v>
      </c>
      <c r="C83" s="19">
        <v>9.4</v>
      </c>
      <c r="D83" s="19"/>
      <c r="E83" s="20">
        <f t="shared" si="5"/>
        <v>-32.174404761904782</v>
      </c>
      <c r="F83" s="20">
        <f t="shared" si="5"/>
        <v>-9.5384920634920736</v>
      </c>
      <c r="G83" s="21"/>
      <c r="H83" s="20">
        <f t="shared" si="7"/>
        <v>306.89530446901034</v>
      </c>
      <c r="I83" s="22"/>
      <c r="J83" s="18">
        <f t="shared" si="8"/>
        <v>-5.2028829916774733</v>
      </c>
      <c r="K83" s="19"/>
      <c r="L83" s="18">
        <f t="shared" si="6"/>
        <v>13.735609071814601</v>
      </c>
      <c r="M83" s="18">
        <f t="shared" si="9"/>
        <v>-4.3356090718146003</v>
      </c>
    </row>
    <row r="84" spans="1:13" x14ac:dyDescent="0.2">
      <c r="A84" s="19">
        <v>73</v>
      </c>
      <c r="B84" s="19">
        <v>160.75</v>
      </c>
      <c r="C84" s="19">
        <v>9.1</v>
      </c>
      <c r="D84" s="19"/>
      <c r="E84" s="20">
        <f t="shared" si="5"/>
        <v>-18.174404761904782</v>
      </c>
      <c r="F84" s="20">
        <f t="shared" si="5"/>
        <v>-9.8384920634920743</v>
      </c>
      <c r="G84" s="21"/>
      <c r="H84" s="20">
        <f t="shared" si="7"/>
        <v>178.80873700869276</v>
      </c>
      <c r="I84" s="22"/>
      <c r="J84" s="18">
        <f t="shared" si="8"/>
        <v>-2.9389603978481915</v>
      </c>
      <c r="K84" s="19"/>
      <c r="L84" s="18">
        <f t="shared" si="6"/>
        <v>15.999531665643882</v>
      </c>
      <c r="M84" s="18">
        <f t="shared" si="9"/>
        <v>-6.8995316656438828</v>
      </c>
    </row>
    <row r="85" spans="1:13" x14ac:dyDescent="0.2">
      <c r="A85" s="19">
        <v>74</v>
      </c>
      <c r="B85" s="19">
        <v>125</v>
      </c>
      <c r="C85" s="19">
        <v>13.7</v>
      </c>
      <c r="D85" s="19"/>
      <c r="E85" s="20">
        <f t="shared" si="5"/>
        <v>-53.924404761904782</v>
      </c>
      <c r="F85" s="20">
        <f t="shared" si="5"/>
        <v>-5.2384920634920746</v>
      </c>
      <c r="G85" s="21"/>
      <c r="H85" s="20">
        <f t="shared" si="7"/>
        <v>282.48256637377244</v>
      </c>
      <c r="I85" s="22"/>
      <c r="J85" s="18">
        <f t="shared" si="8"/>
        <v>-8.7200484499479636</v>
      </c>
      <c r="K85" s="19"/>
      <c r="L85" s="18">
        <f t="shared" si="6"/>
        <v>10.21844361354411</v>
      </c>
      <c r="M85" s="18">
        <f t="shared" si="9"/>
        <v>3.4815563864558889</v>
      </c>
    </row>
    <row r="86" spans="1:13" x14ac:dyDescent="0.2">
      <c r="A86" s="19">
        <v>75</v>
      </c>
      <c r="B86" s="19">
        <v>143</v>
      </c>
      <c r="C86" s="19">
        <v>12</v>
      </c>
      <c r="D86" s="19"/>
      <c r="E86" s="20">
        <f t="shared" si="5"/>
        <v>-35.924404761904782</v>
      </c>
      <c r="F86" s="20">
        <f t="shared" si="5"/>
        <v>-6.9384920634920739</v>
      </c>
      <c r="G86" s="21"/>
      <c r="H86" s="20">
        <f t="shared" si="7"/>
        <v>249.26119732615319</v>
      </c>
      <c r="I86" s="22"/>
      <c r="J86" s="18">
        <f t="shared" si="8"/>
        <v>-5.8092908293103172</v>
      </c>
      <c r="K86" s="19"/>
      <c r="L86" s="18">
        <f t="shared" si="6"/>
        <v>13.129201234181757</v>
      </c>
      <c r="M86" s="18">
        <f t="shared" si="9"/>
        <v>-1.1292012341817568</v>
      </c>
    </row>
    <row r="87" spans="1:13" x14ac:dyDescent="0.2">
      <c r="A87" s="19">
        <v>76</v>
      </c>
      <c r="B87" s="19">
        <v>148.25</v>
      </c>
      <c r="C87" s="19">
        <v>18.3</v>
      </c>
      <c r="D87" s="19"/>
      <c r="E87" s="20">
        <f t="shared" si="5"/>
        <v>-30.674404761904782</v>
      </c>
      <c r="F87" s="20">
        <f t="shared" si="5"/>
        <v>-0.63849206349207321</v>
      </c>
      <c r="G87" s="21"/>
      <c r="H87" s="20">
        <f t="shared" si="7"/>
        <v>19.585363992819662</v>
      </c>
      <c r="I87" s="22"/>
      <c r="J87" s="18">
        <f t="shared" si="8"/>
        <v>-4.9603198566243378</v>
      </c>
      <c r="K87" s="19"/>
      <c r="L87" s="18">
        <f t="shared" si="6"/>
        <v>13.978172206867736</v>
      </c>
      <c r="M87" s="18">
        <f t="shared" si="9"/>
        <v>4.3218277931322646</v>
      </c>
    </row>
    <row r="88" spans="1:13" x14ac:dyDescent="0.2">
      <c r="A88" s="19">
        <v>77</v>
      </c>
      <c r="B88" s="19">
        <v>162.5</v>
      </c>
      <c r="C88" s="19">
        <v>9.1999999999999993</v>
      </c>
      <c r="D88" s="19"/>
      <c r="E88" s="20">
        <f t="shared" si="5"/>
        <v>-16.424404761904782</v>
      </c>
      <c r="F88" s="20">
        <f t="shared" si="5"/>
        <v>-9.7384920634920746</v>
      </c>
      <c r="G88" s="21"/>
      <c r="H88" s="20">
        <f t="shared" si="7"/>
        <v>159.94893542139116</v>
      </c>
      <c r="I88" s="22"/>
      <c r="J88" s="18">
        <f t="shared" si="8"/>
        <v>-2.6559700736195317</v>
      </c>
      <c r="K88" s="19"/>
      <c r="L88" s="18">
        <f t="shared" si="6"/>
        <v>16.282521989872542</v>
      </c>
      <c r="M88" s="18">
        <f t="shared" si="9"/>
        <v>-7.0825219898725429</v>
      </c>
    </row>
    <row r="89" spans="1:13" x14ac:dyDescent="0.2">
      <c r="A89" s="19">
        <v>78</v>
      </c>
      <c r="B89" s="19">
        <v>177.75</v>
      </c>
      <c r="C89" s="19">
        <v>21.7</v>
      </c>
      <c r="D89" s="19"/>
      <c r="E89" s="20">
        <f t="shared" si="5"/>
        <v>-1.1744047619047819</v>
      </c>
      <c r="F89" s="20">
        <f t="shared" si="5"/>
        <v>2.7615079365079254</v>
      </c>
      <c r="G89" s="21"/>
      <c r="H89" s="20">
        <f t="shared" si="7"/>
        <v>-3.2431280706727557</v>
      </c>
      <c r="I89" s="22"/>
      <c r="J89" s="18">
        <f t="shared" si="8"/>
        <v>-0.18991153391263538</v>
      </c>
      <c r="K89" s="19"/>
      <c r="L89" s="18">
        <f t="shared" si="6"/>
        <v>18.748580529579439</v>
      </c>
      <c r="M89" s="18">
        <f t="shared" si="9"/>
        <v>2.9514194704205607</v>
      </c>
    </row>
    <row r="90" spans="1:13" x14ac:dyDescent="0.2">
      <c r="A90" s="19">
        <v>79</v>
      </c>
      <c r="B90" s="19">
        <v>161.25</v>
      </c>
      <c r="C90" s="19">
        <v>21.1</v>
      </c>
      <c r="D90" s="19"/>
      <c r="E90" s="20">
        <f t="shared" si="5"/>
        <v>-17.674404761904782</v>
      </c>
      <c r="F90" s="20">
        <f t="shared" si="5"/>
        <v>2.1615079365079275</v>
      </c>
      <c r="G90" s="21"/>
      <c r="H90" s="20">
        <f t="shared" si="7"/>
        <v>-38.203366165910694</v>
      </c>
      <c r="I90" s="22"/>
      <c r="J90" s="18">
        <f t="shared" si="8"/>
        <v>-2.8581060194971464</v>
      </c>
      <c r="K90" s="19"/>
      <c r="L90" s="18">
        <f t="shared" si="6"/>
        <v>16.080386043994928</v>
      </c>
      <c r="M90" s="18">
        <f t="shared" si="9"/>
        <v>5.0196139560050739</v>
      </c>
    </row>
    <row r="91" spans="1:13" x14ac:dyDescent="0.2">
      <c r="A91" s="19">
        <v>80</v>
      </c>
      <c r="B91" s="19">
        <v>171.25</v>
      </c>
      <c r="C91" s="19">
        <v>18.600000000000001</v>
      </c>
      <c r="D91" s="19"/>
      <c r="E91" s="20">
        <f t="shared" si="5"/>
        <v>-7.6744047619047819</v>
      </c>
      <c r="F91" s="20">
        <f t="shared" si="5"/>
        <v>-0.3384920634920725</v>
      </c>
      <c r="G91" s="21"/>
      <c r="H91" s="20">
        <f t="shared" si="7"/>
        <v>2.5977251039305371</v>
      </c>
      <c r="I91" s="22"/>
      <c r="J91" s="18">
        <f t="shared" si="8"/>
        <v>-1.2410184524762329</v>
      </c>
      <c r="K91" s="19"/>
      <c r="L91" s="18">
        <f t="shared" si="6"/>
        <v>17.697473611015841</v>
      </c>
      <c r="M91" s="18">
        <f t="shared" si="9"/>
        <v>0.90252638898416038</v>
      </c>
    </row>
    <row r="92" spans="1:13" x14ac:dyDescent="0.2">
      <c r="A92" s="19">
        <v>81</v>
      </c>
      <c r="B92" s="19">
        <v>163.75</v>
      </c>
      <c r="C92" s="19">
        <v>30.2</v>
      </c>
      <c r="D92" s="19"/>
      <c r="E92" s="20">
        <f t="shared" si="5"/>
        <v>-15.174404761904782</v>
      </c>
      <c r="F92" s="20">
        <f t="shared" si="5"/>
        <v>11.261507936507925</v>
      </c>
      <c r="G92" s="21"/>
      <c r="H92" s="20">
        <f t="shared" si="7"/>
        <v>-170.88667965797435</v>
      </c>
      <c r="I92" s="22"/>
      <c r="J92" s="18">
        <f t="shared" si="8"/>
        <v>-2.4538341277419171</v>
      </c>
      <c r="K92" s="19"/>
      <c r="L92" s="18">
        <f t="shared" si="6"/>
        <v>16.484657935750157</v>
      </c>
      <c r="M92" s="18">
        <f t="shared" si="9"/>
        <v>13.715342064249842</v>
      </c>
    </row>
    <row r="93" spans="1:13" x14ac:dyDescent="0.2">
      <c r="A93" s="19">
        <v>82</v>
      </c>
      <c r="B93" s="19">
        <v>150.25</v>
      </c>
      <c r="C93" s="19">
        <v>26</v>
      </c>
      <c r="D93" s="19"/>
      <c r="E93" s="20">
        <f t="shared" si="5"/>
        <v>-28.674404761904782</v>
      </c>
      <c r="F93" s="20">
        <f t="shared" si="5"/>
        <v>7.0615079365079261</v>
      </c>
      <c r="G93" s="21"/>
      <c r="H93" s="20">
        <f t="shared" si="7"/>
        <v>-202.48453680083128</v>
      </c>
      <c r="I93" s="22"/>
      <c r="J93" s="18">
        <f t="shared" si="8"/>
        <v>-4.6369023432201537</v>
      </c>
      <c r="K93" s="19"/>
      <c r="L93" s="18">
        <f t="shared" si="6"/>
        <v>14.30158972027192</v>
      </c>
      <c r="M93" s="18">
        <f t="shared" si="9"/>
        <v>11.69841027972808</v>
      </c>
    </row>
    <row r="94" spans="1:13" x14ac:dyDescent="0.2">
      <c r="A94" s="19">
        <v>83</v>
      </c>
      <c r="B94" s="19">
        <v>190.25</v>
      </c>
      <c r="C94" s="19">
        <v>18.2</v>
      </c>
      <c r="D94" s="19"/>
      <c r="E94" s="20">
        <f t="shared" si="5"/>
        <v>11.325595238095218</v>
      </c>
      <c r="F94" s="20">
        <f t="shared" si="5"/>
        <v>-0.73849206349207464</v>
      </c>
      <c r="G94" s="21"/>
      <c r="H94" s="20">
        <f t="shared" si="7"/>
        <v>-8.3638621976569514</v>
      </c>
      <c r="I94" s="22"/>
      <c r="J94" s="18">
        <f t="shared" si="8"/>
        <v>1.8314479248635074</v>
      </c>
      <c r="K94" s="19"/>
      <c r="L94" s="18">
        <f t="shared" si="6"/>
        <v>20.769939988355581</v>
      </c>
      <c r="M94" s="18">
        <f t="shared" si="9"/>
        <v>-2.569939988355582</v>
      </c>
    </row>
    <row r="95" spans="1:13" x14ac:dyDescent="0.2">
      <c r="A95" s="19">
        <v>84</v>
      </c>
      <c r="B95" s="19">
        <v>170.75</v>
      </c>
      <c r="C95" s="19">
        <v>26.2</v>
      </c>
      <c r="D95" s="19"/>
      <c r="E95" s="20">
        <f t="shared" si="5"/>
        <v>-8.1744047619047819</v>
      </c>
      <c r="F95" s="20">
        <f t="shared" si="5"/>
        <v>7.2615079365079254</v>
      </c>
      <c r="G95" s="21"/>
      <c r="H95" s="20">
        <f t="shared" si="7"/>
        <v>-59.35850505479975</v>
      </c>
      <c r="I95" s="22"/>
      <c r="J95" s="18">
        <f t="shared" si="8"/>
        <v>-1.321872830827278</v>
      </c>
      <c r="K95" s="19"/>
      <c r="L95" s="18">
        <f t="shared" si="6"/>
        <v>17.616619232664796</v>
      </c>
      <c r="M95" s="18">
        <f t="shared" si="9"/>
        <v>8.5833807673352034</v>
      </c>
    </row>
    <row r="96" spans="1:13" x14ac:dyDescent="0.2">
      <c r="A96" s="19">
        <v>85</v>
      </c>
      <c r="B96" s="19">
        <v>168</v>
      </c>
      <c r="C96" s="19">
        <v>26.1</v>
      </c>
      <c r="D96" s="19"/>
      <c r="E96" s="20">
        <f t="shared" si="5"/>
        <v>-10.924404761904782</v>
      </c>
      <c r="F96" s="20">
        <f t="shared" si="5"/>
        <v>7.1615079365079275</v>
      </c>
      <c r="G96" s="21"/>
      <c r="H96" s="20">
        <f t="shared" si="7"/>
        <v>-78.235211404006094</v>
      </c>
      <c r="I96" s="22"/>
      <c r="J96" s="18">
        <f t="shared" si="8"/>
        <v>-1.7665719117580281</v>
      </c>
      <c r="K96" s="19"/>
      <c r="L96" s="18">
        <f t="shared" si="6"/>
        <v>17.171920151734046</v>
      </c>
      <c r="M96" s="18">
        <f t="shared" si="9"/>
        <v>8.9280798482659556</v>
      </c>
    </row>
    <row r="97" spans="1:13" x14ac:dyDescent="0.2">
      <c r="A97" s="19">
        <v>86</v>
      </c>
      <c r="B97" s="19">
        <v>167</v>
      </c>
      <c r="C97" s="19">
        <v>25.8</v>
      </c>
      <c r="D97" s="19"/>
      <c r="E97" s="20">
        <f t="shared" si="5"/>
        <v>-11.924404761904782</v>
      </c>
      <c r="F97" s="20">
        <f t="shared" si="5"/>
        <v>6.8615079365079268</v>
      </c>
      <c r="G97" s="21"/>
      <c r="H97" s="20">
        <f t="shared" si="7"/>
        <v>-81.819397911942573</v>
      </c>
      <c r="I97" s="22"/>
      <c r="J97" s="18">
        <f t="shared" si="8"/>
        <v>-1.9282806684601219</v>
      </c>
      <c r="K97" s="19"/>
      <c r="L97" s="18">
        <f t="shared" si="6"/>
        <v>17.010211395031952</v>
      </c>
      <c r="M97" s="18">
        <f t="shared" si="9"/>
        <v>8.7897886049680487</v>
      </c>
    </row>
    <row r="98" spans="1:13" x14ac:dyDescent="0.2">
      <c r="A98" s="19">
        <v>87</v>
      </c>
      <c r="B98" s="19">
        <v>157.75</v>
      </c>
      <c r="C98" s="19">
        <v>15</v>
      </c>
      <c r="D98" s="19"/>
      <c r="E98" s="20">
        <f t="shared" si="5"/>
        <v>-21.174404761904782</v>
      </c>
      <c r="F98" s="20">
        <f t="shared" si="5"/>
        <v>-3.9384920634920739</v>
      </c>
      <c r="G98" s="21"/>
      <c r="H98" s="20">
        <f t="shared" si="7"/>
        <v>83.395225103930755</v>
      </c>
      <c r="I98" s="22"/>
      <c r="J98" s="18">
        <f t="shared" si="8"/>
        <v>-3.4240866679544659</v>
      </c>
      <c r="K98" s="19"/>
      <c r="L98" s="18">
        <f t="shared" si="6"/>
        <v>15.514405395537608</v>
      </c>
      <c r="M98" s="18">
        <f t="shared" si="9"/>
        <v>-0.514405395537608</v>
      </c>
    </row>
    <row r="99" spans="1:13" x14ac:dyDescent="0.2">
      <c r="A99" s="19">
        <v>88</v>
      </c>
      <c r="B99" s="19">
        <v>160</v>
      </c>
      <c r="C99" s="19">
        <v>22.6</v>
      </c>
      <c r="D99" s="19"/>
      <c r="E99" s="20">
        <f t="shared" si="5"/>
        <v>-18.924404761904782</v>
      </c>
      <c r="F99" s="20">
        <f t="shared" si="5"/>
        <v>3.6615079365079275</v>
      </c>
      <c r="G99" s="21"/>
      <c r="H99" s="20">
        <f t="shared" si="7"/>
        <v>-69.291858229402777</v>
      </c>
      <c r="I99" s="22"/>
      <c r="J99" s="18">
        <f t="shared" si="8"/>
        <v>-3.060241965374761</v>
      </c>
      <c r="K99" s="19"/>
      <c r="L99" s="18">
        <f t="shared" si="6"/>
        <v>15.878250098117313</v>
      </c>
      <c r="M99" s="18">
        <f t="shared" si="9"/>
        <v>6.7217499018826885</v>
      </c>
    </row>
    <row r="100" spans="1:13" x14ac:dyDescent="0.2">
      <c r="A100" s="19">
        <v>89</v>
      </c>
      <c r="B100" s="19">
        <v>176.75</v>
      </c>
      <c r="C100" s="19">
        <v>8.8000000000000007</v>
      </c>
      <c r="D100" s="19"/>
      <c r="E100" s="20">
        <f t="shared" si="5"/>
        <v>-2.1744047619047819</v>
      </c>
      <c r="F100" s="20">
        <f t="shared" si="5"/>
        <v>-10.138492063492073</v>
      </c>
      <c r="G100" s="21"/>
      <c r="H100" s="20">
        <f t="shared" si="7"/>
        <v>22.045185421391004</v>
      </c>
      <c r="I100" s="22"/>
      <c r="J100" s="18">
        <f t="shared" si="8"/>
        <v>-0.35162029061472921</v>
      </c>
      <c r="K100" s="19"/>
      <c r="L100" s="18">
        <f t="shared" si="6"/>
        <v>18.586871772877345</v>
      </c>
      <c r="M100" s="18">
        <f t="shared" si="9"/>
        <v>-9.786871772877344</v>
      </c>
    </row>
    <row r="101" spans="1:13" x14ac:dyDescent="0.2">
      <c r="A101" s="19">
        <v>90</v>
      </c>
      <c r="B101" s="19">
        <v>176</v>
      </c>
      <c r="C101" s="19">
        <v>14.3</v>
      </c>
      <c r="D101" s="19"/>
      <c r="E101" s="20">
        <f t="shared" si="5"/>
        <v>-2.9244047619047819</v>
      </c>
      <c r="F101" s="20">
        <f t="shared" si="5"/>
        <v>-4.6384920634920732</v>
      </c>
      <c r="G101" s="21"/>
      <c r="H101" s="20">
        <f t="shared" si="7"/>
        <v>13.564828278533756</v>
      </c>
      <c r="I101" s="22"/>
      <c r="J101" s="18">
        <f t="shared" si="8"/>
        <v>-0.4729018581412987</v>
      </c>
      <c r="K101" s="19"/>
      <c r="L101" s="18">
        <f t="shared" si="6"/>
        <v>18.465590205350775</v>
      </c>
      <c r="M101" s="18">
        <f t="shared" si="9"/>
        <v>-4.1655902053507745</v>
      </c>
    </row>
    <row r="102" spans="1:13" x14ac:dyDescent="0.2">
      <c r="A102" s="19">
        <v>91</v>
      </c>
      <c r="B102" s="19">
        <v>177</v>
      </c>
      <c r="C102" s="19">
        <v>20.2</v>
      </c>
      <c r="D102" s="19"/>
      <c r="E102" s="20">
        <f t="shared" si="5"/>
        <v>-1.9244047619047819</v>
      </c>
      <c r="F102" s="20">
        <f t="shared" si="5"/>
        <v>1.2615079365079254</v>
      </c>
      <c r="G102" s="21"/>
      <c r="H102" s="20">
        <f t="shared" si="7"/>
        <v>-2.4276518801965268</v>
      </c>
      <c r="I102" s="22"/>
      <c r="J102" s="18">
        <f t="shared" si="8"/>
        <v>-0.31119310143920487</v>
      </c>
      <c r="K102" s="19"/>
      <c r="L102" s="18">
        <f t="shared" si="6"/>
        <v>18.627298962052869</v>
      </c>
      <c r="M102" s="18">
        <f t="shared" si="9"/>
        <v>1.5727010379471302</v>
      </c>
    </row>
    <row r="103" spans="1:13" x14ac:dyDescent="0.2">
      <c r="A103" s="19">
        <v>92</v>
      </c>
      <c r="B103" s="19">
        <v>179.75</v>
      </c>
      <c r="C103" s="19">
        <v>18.100000000000001</v>
      </c>
      <c r="D103" s="19"/>
      <c r="E103" s="20">
        <f t="shared" si="5"/>
        <v>0.82559523809521806</v>
      </c>
      <c r="F103" s="20">
        <f t="shared" si="5"/>
        <v>-0.8384920634920725</v>
      </c>
      <c r="G103" s="21"/>
      <c r="H103" s="20">
        <f t="shared" si="7"/>
        <v>-0.6922550547996883</v>
      </c>
      <c r="I103" s="22"/>
      <c r="J103" s="18">
        <f t="shared" si="8"/>
        <v>0.13350597949154519</v>
      </c>
      <c r="K103" s="19"/>
      <c r="L103" s="18">
        <f t="shared" si="6"/>
        <v>19.071998042983619</v>
      </c>
      <c r="M103" s="18">
        <f t="shared" si="9"/>
        <v>-0.97199804298361769</v>
      </c>
    </row>
    <row r="104" spans="1:13" x14ac:dyDescent="0.2">
      <c r="A104" s="19">
        <v>93</v>
      </c>
      <c r="B104" s="19">
        <v>165.25</v>
      </c>
      <c r="C104" s="19">
        <v>9.1999999999999993</v>
      </c>
      <c r="D104" s="19"/>
      <c r="E104" s="20">
        <f t="shared" si="5"/>
        <v>-13.674404761904782</v>
      </c>
      <c r="F104" s="20">
        <f t="shared" si="5"/>
        <v>-9.7384920634920746</v>
      </c>
      <c r="G104" s="21"/>
      <c r="H104" s="20">
        <f t="shared" si="7"/>
        <v>133.16808224678795</v>
      </c>
      <c r="I104" s="22"/>
      <c r="J104" s="18">
        <f t="shared" si="8"/>
        <v>-2.2112709926887817</v>
      </c>
      <c r="K104" s="19"/>
      <c r="L104" s="18">
        <f t="shared" si="6"/>
        <v>16.727221070803292</v>
      </c>
      <c r="M104" s="18">
        <f t="shared" si="9"/>
        <v>-7.5272210708032929</v>
      </c>
    </row>
    <row r="105" spans="1:13" x14ac:dyDescent="0.2">
      <c r="A105" s="19">
        <v>94</v>
      </c>
      <c r="B105" s="19">
        <v>192.5</v>
      </c>
      <c r="C105" s="19">
        <v>24.2</v>
      </c>
      <c r="D105" s="19"/>
      <c r="E105" s="20">
        <f t="shared" si="5"/>
        <v>13.575595238095218</v>
      </c>
      <c r="F105" s="20">
        <f t="shared" si="5"/>
        <v>5.2615079365079254</v>
      </c>
      <c r="G105" s="21"/>
      <c r="H105" s="20">
        <f t="shared" si="7"/>
        <v>71.428102088057187</v>
      </c>
      <c r="I105" s="22"/>
      <c r="J105" s="18">
        <f t="shared" si="8"/>
        <v>2.1952926274432123</v>
      </c>
      <c r="K105" s="19"/>
      <c r="L105" s="18">
        <f t="shared" si="6"/>
        <v>21.133784690935286</v>
      </c>
      <c r="M105" s="18">
        <f t="shared" si="9"/>
        <v>3.0662153090647131</v>
      </c>
    </row>
    <row r="106" spans="1:13" x14ac:dyDescent="0.2">
      <c r="A106" s="19">
        <v>95</v>
      </c>
      <c r="B106" s="19">
        <v>184.25</v>
      </c>
      <c r="C106" s="19">
        <v>9.6</v>
      </c>
      <c r="D106" s="19"/>
      <c r="E106" s="20">
        <f t="shared" si="5"/>
        <v>5.3255952380952181</v>
      </c>
      <c r="F106" s="20">
        <f t="shared" si="5"/>
        <v>-9.3384920634920743</v>
      </c>
      <c r="G106" s="21"/>
      <c r="H106" s="20">
        <f t="shared" si="7"/>
        <v>-49.73302886432338</v>
      </c>
      <c r="I106" s="22"/>
      <c r="J106" s="18">
        <f t="shared" si="8"/>
        <v>0.86119538465095857</v>
      </c>
      <c r="K106" s="19"/>
      <c r="L106" s="18">
        <f t="shared" si="6"/>
        <v>19.799687448143032</v>
      </c>
      <c r="M106" s="18">
        <f t="shared" si="9"/>
        <v>-10.199687448143033</v>
      </c>
    </row>
    <row r="107" spans="1:13" x14ac:dyDescent="0.2">
      <c r="A107" s="19">
        <v>96</v>
      </c>
      <c r="B107" s="19">
        <v>224.5</v>
      </c>
      <c r="C107" s="19">
        <v>17.3</v>
      </c>
      <c r="D107" s="19"/>
      <c r="E107" s="20">
        <f t="shared" si="5"/>
        <v>45.575595238095218</v>
      </c>
      <c r="F107" s="20">
        <f t="shared" si="5"/>
        <v>-1.6384920634920732</v>
      </c>
      <c r="G107" s="21"/>
      <c r="H107" s="20">
        <f t="shared" si="7"/>
        <v>-74.67525108654614</v>
      </c>
      <c r="I107" s="22"/>
      <c r="J107" s="18">
        <f t="shared" si="8"/>
        <v>7.3699728419101405</v>
      </c>
      <c r="K107" s="19"/>
      <c r="L107" s="18">
        <f t="shared" si="6"/>
        <v>26.308464905402214</v>
      </c>
      <c r="M107" s="18">
        <f t="shared" si="9"/>
        <v>-9.0084649054022137</v>
      </c>
    </row>
    <row r="108" spans="1:13" x14ac:dyDescent="0.2">
      <c r="A108" s="19">
        <v>97</v>
      </c>
      <c r="B108" s="19">
        <v>188.75</v>
      </c>
      <c r="C108" s="19">
        <v>10.1</v>
      </c>
      <c r="D108" s="19"/>
      <c r="E108" s="20">
        <f t="shared" si="5"/>
        <v>9.8255952380952181</v>
      </c>
      <c r="F108" s="20">
        <f t="shared" si="5"/>
        <v>-8.8384920634920743</v>
      </c>
      <c r="G108" s="21"/>
      <c r="H108" s="20">
        <f t="shared" si="7"/>
        <v>-86.84344553099011</v>
      </c>
      <c r="I108" s="22"/>
      <c r="J108" s="18">
        <f t="shared" si="8"/>
        <v>1.5888847898103684</v>
      </c>
      <c r="K108" s="19"/>
      <c r="L108" s="18">
        <f t="shared" si="6"/>
        <v>20.527376853302442</v>
      </c>
      <c r="M108" s="18">
        <f t="shared" si="9"/>
        <v>-10.427376853302443</v>
      </c>
    </row>
    <row r="109" spans="1:13" x14ac:dyDescent="0.2">
      <c r="A109" s="19">
        <v>98</v>
      </c>
      <c r="B109" s="19">
        <v>162.5</v>
      </c>
      <c r="C109" s="19">
        <v>11.1</v>
      </c>
      <c r="D109" s="19"/>
      <c r="E109" s="20">
        <f t="shared" si="5"/>
        <v>-16.424404761904782</v>
      </c>
      <c r="F109" s="20">
        <f t="shared" si="5"/>
        <v>-7.8384920634920743</v>
      </c>
      <c r="G109" s="21"/>
      <c r="H109" s="20">
        <f t="shared" si="7"/>
        <v>128.74256637377206</v>
      </c>
      <c r="I109" s="22"/>
      <c r="J109" s="18">
        <f t="shared" si="8"/>
        <v>-2.6559700736195317</v>
      </c>
      <c r="K109" s="19"/>
      <c r="L109" s="18">
        <f t="shared" si="6"/>
        <v>16.282521989872542</v>
      </c>
      <c r="M109" s="18">
        <f t="shared" si="9"/>
        <v>-5.1825219898725425</v>
      </c>
    </row>
    <row r="110" spans="1:13" x14ac:dyDescent="0.2">
      <c r="A110" s="19">
        <v>99</v>
      </c>
      <c r="B110" s="19">
        <v>156.5</v>
      </c>
      <c r="C110" s="19">
        <v>17.7</v>
      </c>
      <c r="D110" s="19"/>
      <c r="E110" s="20">
        <f t="shared" si="5"/>
        <v>-22.424404761904782</v>
      </c>
      <c r="F110" s="20">
        <f t="shared" si="5"/>
        <v>-1.2384920634920746</v>
      </c>
      <c r="G110" s="21"/>
      <c r="H110" s="20">
        <f t="shared" si="7"/>
        <v>27.772447326152957</v>
      </c>
      <c r="I110" s="22"/>
      <c r="J110" s="18">
        <f t="shared" si="8"/>
        <v>-3.6262226138320806</v>
      </c>
      <c r="K110" s="19"/>
      <c r="L110" s="18">
        <f t="shared" si="6"/>
        <v>15.312269449659993</v>
      </c>
      <c r="M110" s="18">
        <f t="shared" si="9"/>
        <v>2.3877305503400059</v>
      </c>
    </row>
    <row r="111" spans="1:13" x14ac:dyDescent="0.2">
      <c r="A111" s="19">
        <v>100</v>
      </c>
      <c r="B111" s="19">
        <v>197</v>
      </c>
      <c r="C111" s="19">
        <v>21.7</v>
      </c>
      <c r="D111" s="19"/>
      <c r="E111" s="20">
        <f t="shared" si="5"/>
        <v>18.075595238095218</v>
      </c>
      <c r="F111" s="20">
        <f t="shared" si="5"/>
        <v>2.7615079365079254</v>
      </c>
      <c r="G111" s="21"/>
      <c r="H111" s="20">
        <f t="shared" si="7"/>
        <v>49.915899707104806</v>
      </c>
      <c r="I111" s="22"/>
      <c r="J111" s="18">
        <f t="shared" si="8"/>
        <v>2.9229820326026257</v>
      </c>
      <c r="K111" s="19"/>
      <c r="L111" s="18">
        <f t="shared" si="6"/>
        <v>21.8614740960947</v>
      </c>
      <c r="M111" s="18">
        <f t="shared" si="9"/>
        <v>-0.16147409609470031</v>
      </c>
    </row>
    <row r="112" spans="1:13" x14ac:dyDescent="0.2">
      <c r="A112" s="19">
        <v>101</v>
      </c>
      <c r="B112" s="19">
        <v>198.5</v>
      </c>
      <c r="C112" s="19">
        <v>20.8</v>
      </c>
      <c r="D112" s="19"/>
      <c r="E112" s="20">
        <f t="shared" si="5"/>
        <v>19.575595238095218</v>
      </c>
      <c r="F112" s="20">
        <f t="shared" si="5"/>
        <v>1.8615079365079268</v>
      </c>
      <c r="G112" s="21"/>
      <c r="H112" s="20">
        <f t="shared" si="7"/>
        <v>36.440125897581026</v>
      </c>
      <c r="I112" s="22"/>
      <c r="J112" s="18">
        <f t="shared" si="8"/>
        <v>3.1655451676557647</v>
      </c>
      <c r="K112" s="19"/>
      <c r="L112" s="18">
        <f t="shared" si="6"/>
        <v>22.104037231147839</v>
      </c>
      <c r="M112" s="18">
        <f t="shared" si="9"/>
        <v>-1.3040372311478379</v>
      </c>
    </row>
    <row r="113" spans="1:13" x14ac:dyDescent="0.2">
      <c r="A113" s="19">
        <v>102</v>
      </c>
      <c r="B113" s="19">
        <v>173.75</v>
      </c>
      <c r="C113" s="19">
        <v>20.100000000000001</v>
      </c>
      <c r="D113" s="19"/>
      <c r="E113" s="20">
        <f t="shared" si="5"/>
        <v>-5.1744047619047819</v>
      </c>
      <c r="F113" s="20">
        <f t="shared" si="5"/>
        <v>1.1615079365079275</v>
      </c>
      <c r="G113" s="21"/>
      <c r="H113" s="20">
        <f t="shared" si="7"/>
        <v>-6.0101121976568175</v>
      </c>
      <c r="I113" s="22"/>
      <c r="J113" s="18">
        <f t="shared" si="8"/>
        <v>-0.83674656072100362</v>
      </c>
      <c r="K113" s="19"/>
      <c r="L113" s="18">
        <f t="shared" si="6"/>
        <v>18.10174550277107</v>
      </c>
      <c r="M113" s="18">
        <f t="shared" si="9"/>
        <v>1.9982544972289311</v>
      </c>
    </row>
    <row r="114" spans="1:13" x14ac:dyDescent="0.2">
      <c r="A114" s="19">
        <v>103</v>
      </c>
      <c r="B114" s="19">
        <v>172.75</v>
      </c>
      <c r="C114" s="19">
        <v>19.8</v>
      </c>
      <c r="D114" s="19"/>
      <c r="E114" s="20">
        <f t="shared" si="5"/>
        <v>-6.1744047619047819</v>
      </c>
      <c r="F114" s="20">
        <f t="shared" si="5"/>
        <v>0.86150793650792679</v>
      </c>
      <c r="G114" s="21"/>
      <c r="H114" s="20">
        <f t="shared" si="7"/>
        <v>-5.3192987055933054</v>
      </c>
      <c r="I114" s="22"/>
      <c r="J114" s="18">
        <f t="shared" si="8"/>
        <v>-0.9984553174230939</v>
      </c>
      <c r="K114" s="19"/>
      <c r="L114" s="18">
        <f t="shared" si="6"/>
        <v>17.94003674606898</v>
      </c>
      <c r="M114" s="18">
        <f t="shared" si="9"/>
        <v>1.8599632539310207</v>
      </c>
    </row>
    <row r="115" spans="1:13" x14ac:dyDescent="0.2">
      <c r="A115" s="19">
        <v>104</v>
      </c>
      <c r="B115" s="19">
        <v>196.75</v>
      </c>
      <c r="C115" s="19">
        <v>21.9</v>
      </c>
      <c r="D115" s="19"/>
      <c r="E115" s="20">
        <f t="shared" si="5"/>
        <v>17.825595238095218</v>
      </c>
      <c r="F115" s="20">
        <f t="shared" si="5"/>
        <v>2.9615079365079247</v>
      </c>
      <c r="G115" s="21"/>
      <c r="H115" s="20">
        <f t="shared" si="7"/>
        <v>52.790641770596856</v>
      </c>
      <c r="I115" s="22"/>
      <c r="J115" s="18">
        <f t="shared" si="8"/>
        <v>2.8825548434271013</v>
      </c>
      <c r="K115" s="19"/>
      <c r="L115" s="18">
        <f t="shared" si="6"/>
        <v>21.821046906919175</v>
      </c>
      <c r="M115" s="18">
        <f t="shared" si="9"/>
        <v>7.8953093080823322E-2</v>
      </c>
    </row>
    <row r="116" spans="1:13" x14ac:dyDescent="0.2">
      <c r="A116" s="19">
        <v>105</v>
      </c>
      <c r="B116" s="19">
        <v>177</v>
      </c>
      <c r="C116" s="19">
        <v>24.7</v>
      </c>
      <c r="D116" s="19"/>
      <c r="E116" s="20">
        <f t="shared" si="5"/>
        <v>-1.9244047619047819</v>
      </c>
      <c r="F116" s="20">
        <f t="shared" si="5"/>
        <v>5.7615079365079254</v>
      </c>
      <c r="G116" s="21"/>
      <c r="H116" s="20">
        <f t="shared" si="7"/>
        <v>-11.087473308768045</v>
      </c>
      <c r="I116" s="22"/>
      <c r="J116" s="18">
        <f t="shared" si="8"/>
        <v>-0.31119310143920487</v>
      </c>
      <c r="K116" s="19"/>
      <c r="L116" s="18">
        <f t="shared" si="6"/>
        <v>18.627298962052869</v>
      </c>
      <c r="M116" s="18">
        <f t="shared" si="9"/>
        <v>6.0727010379471302</v>
      </c>
    </row>
    <row r="117" spans="1:13" x14ac:dyDescent="0.2">
      <c r="A117" s="19">
        <v>106</v>
      </c>
      <c r="B117" s="19">
        <v>165.5</v>
      </c>
      <c r="C117" s="19">
        <v>17.8</v>
      </c>
      <c r="D117" s="19"/>
      <c r="E117" s="20">
        <f t="shared" si="5"/>
        <v>-13.424404761904782</v>
      </c>
      <c r="F117" s="20">
        <f t="shared" si="5"/>
        <v>-1.1384920634920732</v>
      </c>
      <c r="G117" s="21"/>
      <c r="H117" s="20">
        <f t="shared" si="7"/>
        <v>15.283578278533788</v>
      </c>
      <c r="I117" s="22"/>
      <c r="J117" s="18">
        <f t="shared" si="8"/>
        <v>-2.1708438035132573</v>
      </c>
      <c r="K117" s="19"/>
      <c r="L117" s="18">
        <f t="shared" si="6"/>
        <v>16.767648259978817</v>
      </c>
      <c r="M117" s="18">
        <f t="shared" si="9"/>
        <v>1.0323517400211841</v>
      </c>
    </row>
    <row r="118" spans="1:13" x14ac:dyDescent="0.2">
      <c r="A118" s="19">
        <v>107</v>
      </c>
      <c r="B118" s="19">
        <v>200.25</v>
      </c>
      <c r="C118" s="19">
        <v>19.100000000000001</v>
      </c>
      <c r="D118" s="19"/>
      <c r="E118" s="20">
        <f t="shared" si="5"/>
        <v>21.325595238095218</v>
      </c>
      <c r="F118" s="20">
        <f t="shared" si="5"/>
        <v>0.1615079365079275</v>
      </c>
      <c r="G118" s="21"/>
      <c r="H118" s="20">
        <f t="shared" si="7"/>
        <v>3.4442528817080436</v>
      </c>
      <c r="I118" s="22"/>
      <c r="J118" s="18">
        <f t="shared" si="8"/>
        <v>3.4485354918844209</v>
      </c>
      <c r="K118" s="19"/>
      <c r="L118" s="18">
        <f t="shared" si="6"/>
        <v>22.387027555376495</v>
      </c>
      <c r="M118" s="18">
        <f t="shared" si="9"/>
        <v>-3.2870275553764934</v>
      </c>
    </row>
    <row r="119" spans="1:13" x14ac:dyDescent="0.2">
      <c r="A119" s="19">
        <v>108</v>
      </c>
      <c r="B119" s="19">
        <v>203.25</v>
      </c>
      <c r="C119" s="19">
        <v>18.2</v>
      </c>
      <c r="D119" s="19"/>
      <c r="E119" s="20">
        <f t="shared" si="5"/>
        <v>24.325595238095218</v>
      </c>
      <c r="F119" s="20">
        <f t="shared" si="5"/>
        <v>-0.73849206349207464</v>
      </c>
      <c r="G119" s="21"/>
      <c r="H119" s="20">
        <f t="shared" si="7"/>
        <v>-17.964259023053923</v>
      </c>
      <c r="I119" s="22"/>
      <c r="J119" s="18">
        <f t="shared" si="8"/>
        <v>3.9336617619906988</v>
      </c>
      <c r="K119" s="19"/>
      <c r="L119" s="18">
        <f t="shared" si="6"/>
        <v>22.872153825482773</v>
      </c>
      <c r="M119" s="18">
        <f t="shared" si="9"/>
        <v>-4.6721538254827735</v>
      </c>
    </row>
    <row r="120" spans="1:13" x14ac:dyDescent="0.2">
      <c r="A120" s="19">
        <v>109</v>
      </c>
      <c r="B120" s="19">
        <v>194</v>
      </c>
      <c r="C120" s="19">
        <v>17.2</v>
      </c>
      <c r="D120" s="19"/>
      <c r="E120" s="20">
        <f t="shared" si="5"/>
        <v>15.075595238095218</v>
      </c>
      <c r="F120" s="20">
        <f t="shared" si="5"/>
        <v>-1.7384920634920746</v>
      </c>
      <c r="G120" s="21"/>
      <c r="H120" s="20">
        <f t="shared" si="7"/>
        <v>-26.208802673847451</v>
      </c>
      <c r="I120" s="22"/>
      <c r="J120" s="18">
        <f t="shared" si="8"/>
        <v>2.4378557624963513</v>
      </c>
      <c r="K120" s="19"/>
      <c r="L120" s="18">
        <f t="shared" si="6"/>
        <v>21.376347825988425</v>
      </c>
      <c r="M120" s="18">
        <f t="shared" si="9"/>
        <v>-4.1763478259884259</v>
      </c>
    </row>
    <row r="121" spans="1:13" x14ac:dyDescent="0.2">
      <c r="A121" s="19">
        <v>110</v>
      </c>
      <c r="B121" s="19">
        <v>168.5</v>
      </c>
      <c r="C121" s="19">
        <v>21</v>
      </c>
      <c r="D121" s="19"/>
      <c r="E121" s="20">
        <f t="shared" si="5"/>
        <v>-10.424404761904782</v>
      </c>
      <c r="F121" s="20">
        <f t="shared" si="5"/>
        <v>2.0615079365079261</v>
      </c>
      <c r="G121" s="21"/>
      <c r="H121" s="20">
        <f t="shared" si="7"/>
        <v>-21.489993150037726</v>
      </c>
      <c r="I121" s="22"/>
      <c r="J121" s="18">
        <f t="shared" si="8"/>
        <v>-1.6857175334069829</v>
      </c>
      <c r="K121" s="19"/>
      <c r="L121" s="18">
        <f t="shared" si="6"/>
        <v>17.252774530085091</v>
      </c>
      <c r="M121" s="18">
        <f t="shared" si="9"/>
        <v>3.747225469914909</v>
      </c>
    </row>
    <row r="122" spans="1:13" x14ac:dyDescent="0.2">
      <c r="A122" s="19">
        <v>111</v>
      </c>
      <c r="B122" s="19">
        <v>170.75</v>
      </c>
      <c r="C122" s="19">
        <v>19.5</v>
      </c>
      <c r="D122" s="19"/>
      <c r="E122" s="20">
        <f t="shared" si="5"/>
        <v>-8.1744047619047819</v>
      </c>
      <c r="F122" s="20">
        <f t="shared" si="5"/>
        <v>0.56150793650792608</v>
      </c>
      <c r="G122" s="21"/>
      <c r="H122" s="20">
        <f t="shared" si="7"/>
        <v>-4.5899931500377189</v>
      </c>
      <c r="I122" s="22"/>
      <c r="J122" s="18">
        <f t="shared" si="8"/>
        <v>-1.321872830827278</v>
      </c>
      <c r="K122" s="19"/>
      <c r="L122" s="18">
        <f t="shared" si="6"/>
        <v>17.616619232664796</v>
      </c>
      <c r="M122" s="18">
        <f t="shared" si="9"/>
        <v>1.8833807673352041</v>
      </c>
    </row>
    <row r="123" spans="1:13" x14ac:dyDescent="0.2">
      <c r="A123" s="19">
        <v>112</v>
      </c>
      <c r="B123" s="19">
        <v>183.25</v>
      </c>
      <c r="C123" s="19">
        <v>27.1</v>
      </c>
      <c r="D123" s="19"/>
      <c r="E123" s="20">
        <f t="shared" si="5"/>
        <v>4.3255952380952181</v>
      </c>
      <c r="F123" s="20">
        <f t="shared" si="5"/>
        <v>8.1615079365079275</v>
      </c>
      <c r="G123" s="21"/>
      <c r="H123" s="20">
        <f t="shared" si="7"/>
        <v>35.303379865835019</v>
      </c>
      <c r="I123" s="22"/>
      <c r="J123" s="18">
        <f t="shared" si="8"/>
        <v>0.69948662794886474</v>
      </c>
      <c r="K123" s="19"/>
      <c r="L123" s="18">
        <f t="shared" si="6"/>
        <v>19.637978691440939</v>
      </c>
      <c r="M123" s="18">
        <f t="shared" si="9"/>
        <v>7.4620213085590628</v>
      </c>
    </row>
    <row r="124" spans="1:13" x14ac:dyDescent="0.2">
      <c r="A124" s="19">
        <v>113</v>
      </c>
      <c r="B124" s="19">
        <v>178.25</v>
      </c>
      <c r="C124" s="19">
        <v>21.6</v>
      </c>
      <c r="D124" s="19"/>
      <c r="E124" s="20">
        <f t="shared" si="5"/>
        <v>-0.67440476190478194</v>
      </c>
      <c r="F124" s="20">
        <f t="shared" si="5"/>
        <v>2.6615079365079275</v>
      </c>
      <c r="G124" s="21"/>
      <c r="H124" s="20">
        <f t="shared" si="7"/>
        <v>-1.7949336262283164</v>
      </c>
      <c r="I124" s="22"/>
      <c r="J124" s="18">
        <f t="shared" si="8"/>
        <v>-0.10905715556159024</v>
      </c>
      <c r="K124" s="19"/>
      <c r="L124" s="18">
        <f t="shared" si="6"/>
        <v>18.829434907930484</v>
      </c>
      <c r="M124" s="18">
        <f t="shared" si="9"/>
        <v>2.7705650920695177</v>
      </c>
    </row>
    <row r="125" spans="1:13" x14ac:dyDescent="0.2">
      <c r="A125" s="19">
        <v>114</v>
      </c>
      <c r="B125" s="19">
        <v>163</v>
      </c>
      <c r="C125" s="19">
        <v>20.9</v>
      </c>
      <c r="D125" s="19"/>
      <c r="E125" s="20">
        <f t="shared" si="5"/>
        <v>-15.924404761904782</v>
      </c>
      <c r="F125" s="20">
        <f t="shared" si="5"/>
        <v>1.9615079365079247</v>
      </c>
      <c r="G125" s="21"/>
      <c r="H125" s="20">
        <f t="shared" si="7"/>
        <v>-31.235846324640818</v>
      </c>
      <c r="I125" s="22"/>
      <c r="J125" s="18">
        <f t="shared" si="8"/>
        <v>-2.5751156952684866</v>
      </c>
      <c r="K125" s="19"/>
      <c r="L125" s="18">
        <f t="shared" si="6"/>
        <v>16.363376368223587</v>
      </c>
      <c r="M125" s="18">
        <f t="shared" si="9"/>
        <v>4.5366236317764113</v>
      </c>
    </row>
    <row r="126" spans="1:13" x14ac:dyDescent="0.2">
      <c r="A126" s="19">
        <v>115</v>
      </c>
      <c r="B126" s="19">
        <v>175.25</v>
      </c>
      <c r="C126" s="19">
        <v>25.9</v>
      </c>
      <c r="D126" s="19"/>
      <c r="E126" s="20">
        <f t="shared" si="5"/>
        <v>-3.6744047619047819</v>
      </c>
      <c r="F126" s="20">
        <f t="shared" si="5"/>
        <v>6.9615079365079247</v>
      </c>
      <c r="G126" s="21"/>
      <c r="H126" s="20">
        <f t="shared" si="7"/>
        <v>-25.57939791194265</v>
      </c>
      <c r="I126" s="22"/>
      <c r="J126" s="18">
        <f t="shared" si="8"/>
        <v>-0.59418342566786464</v>
      </c>
      <c r="K126" s="19"/>
      <c r="L126" s="18">
        <f t="shared" si="6"/>
        <v>18.344308637824209</v>
      </c>
      <c r="M126" s="18">
        <f t="shared" si="9"/>
        <v>7.5556913621757893</v>
      </c>
    </row>
    <row r="127" spans="1:13" x14ac:dyDescent="0.2">
      <c r="A127" s="19">
        <v>116</v>
      </c>
      <c r="B127" s="19">
        <v>158</v>
      </c>
      <c r="C127" s="19">
        <v>16.7</v>
      </c>
      <c r="D127" s="19"/>
      <c r="E127" s="20">
        <f t="shared" si="5"/>
        <v>-20.924404761904782</v>
      </c>
      <c r="F127" s="20">
        <f t="shared" si="5"/>
        <v>-2.2384920634920746</v>
      </c>
      <c r="G127" s="21"/>
      <c r="H127" s="20">
        <f t="shared" si="7"/>
        <v>46.839113992819627</v>
      </c>
      <c r="I127" s="22"/>
      <c r="J127" s="18">
        <f t="shared" si="8"/>
        <v>-3.3836594787789451</v>
      </c>
      <c r="K127" s="19"/>
      <c r="L127" s="18">
        <f t="shared" si="6"/>
        <v>15.554832584713129</v>
      </c>
      <c r="M127" s="18">
        <f t="shared" si="9"/>
        <v>1.1451674152868705</v>
      </c>
    </row>
    <row r="128" spans="1:13" x14ac:dyDescent="0.2">
      <c r="A128" s="19">
        <v>117</v>
      </c>
      <c r="B128" s="19">
        <v>177.25</v>
      </c>
      <c r="C128" s="19">
        <v>19.8</v>
      </c>
      <c r="D128" s="19"/>
      <c r="E128" s="20">
        <f t="shared" si="5"/>
        <v>-1.6744047619047819</v>
      </c>
      <c r="F128" s="20">
        <f t="shared" si="5"/>
        <v>0.86150793650792679</v>
      </c>
      <c r="G128" s="21"/>
      <c r="H128" s="20">
        <f t="shared" si="7"/>
        <v>-1.4425129913076351</v>
      </c>
      <c r="I128" s="22"/>
      <c r="J128" s="18">
        <f t="shared" si="8"/>
        <v>-0.27076591226368407</v>
      </c>
      <c r="K128" s="19"/>
      <c r="L128" s="18">
        <f t="shared" si="6"/>
        <v>18.66772615122839</v>
      </c>
      <c r="M128" s="18">
        <f t="shared" si="9"/>
        <v>1.1322738487716109</v>
      </c>
    </row>
    <row r="129" spans="1:13" x14ac:dyDescent="0.2">
      <c r="A129" s="19">
        <v>118</v>
      </c>
      <c r="B129" s="19">
        <v>179</v>
      </c>
      <c r="C129" s="19">
        <v>14.1</v>
      </c>
      <c r="D129" s="19"/>
      <c r="E129" s="20">
        <f t="shared" si="5"/>
        <v>7.5595238095218065E-2</v>
      </c>
      <c r="F129" s="20">
        <f t="shared" si="5"/>
        <v>-4.8384920634920743</v>
      </c>
      <c r="G129" s="21"/>
      <c r="H129" s="20">
        <f t="shared" si="7"/>
        <v>-0.36576695956150634</v>
      </c>
      <c r="I129" s="22"/>
      <c r="J129" s="18">
        <f t="shared" si="8"/>
        <v>1.2224411964979254E-2</v>
      </c>
      <c r="K129" s="19"/>
      <c r="L129" s="18">
        <f t="shared" si="6"/>
        <v>18.950716475457053</v>
      </c>
      <c r="M129" s="18">
        <f t="shared" si="9"/>
        <v>-4.8507164754570535</v>
      </c>
    </row>
    <row r="130" spans="1:13" x14ac:dyDescent="0.2">
      <c r="A130" s="19">
        <v>119</v>
      </c>
      <c r="B130" s="19">
        <v>191</v>
      </c>
      <c r="C130" s="19">
        <v>25.1</v>
      </c>
      <c r="D130" s="19"/>
      <c r="E130" s="20">
        <f t="shared" si="5"/>
        <v>12.075595238095218</v>
      </c>
      <c r="F130" s="20">
        <f t="shared" si="5"/>
        <v>6.1615079365079275</v>
      </c>
      <c r="G130" s="21"/>
      <c r="H130" s="20">
        <f t="shared" si="7"/>
        <v>74.403875897581017</v>
      </c>
      <c r="I130" s="22"/>
      <c r="J130" s="18">
        <f t="shared" si="8"/>
        <v>1.9527294923900769</v>
      </c>
      <c r="K130" s="19"/>
      <c r="L130" s="18">
        <f t="shared" si="6"/>
        <v>20.891221555882151</v>
      </c>
      <c r="M130" s="18">
        <f t="shared" si="9"/>
        <v>4.2087784441178506</v>
      </c>
    </row>
    <row r="131" spans="1:13" x14ac:dyDescent="0.2">
      <c r="A131" s="19">
        <v>120</v>
      </c>
      <c r="B131" s="19">
        <v>187.5</v>
      </c>
      <c r="C131" s="19">
        <v>17.899999999999999</v>
      </c>
      <c r="D131" s="19"/>
      <c r="E131" s="20">
        <f t="shared" si="5"/>
        <v>8.5755952380952181</v>
      </c>
      <c r="F131" s="20">
        <f t="shared" si="5"/>
        <v>-1.0384920634920753</v>
      </c>
      <c r="G131" s="21"/>
      <c r="H131" s="20">
        <f t="shared" si="7"/>
        <v>-8.9056875944823179</v>
      </c>
      <c r="I131" s="22"/>
      <c r="J131" s="18">
        <f t="shared" si="8"/>
        <v>1.3867488439327538</v>
      </c>
      <c r="K131" s="19"/>
      <c r="L131" s="18">
        <f t="shared" si="6"/>
        <v>20.325240907424828</v>
      </c>
      <c r="M131" s="18">
        <f t="shared" si="9"/>
        <v>-2.4252409074248291</v>
      </c>
    </row>
    <row r="132" spans="1:13" x14ac:dyDescent="0.2">
      <c r="A132" s="19">
        <v>121</v>
      </c>
      <c r="B132" s="19">
        <v>206.5</v>
      </c>
      <c r="C132" s="19">
        <v>27</v>
      </c>
      <c r="D132" s="19"/>
      <c r="E132" s="20">
        <f t="shared" si="5"/>
        <v>27.575595238095218</v>
      </c>
      <c r="F132" s="20">
        <f t="shared" si="5"/>
        <v>8.0615079365079261</v>
      </c>
      <c r="G132" s="21"/>
      <c r="H132" s="20">
        <f t="shared" si="7"/>
        <v>222.30087986583479</v>
      </c>
      <c r="I132" s="22"/>
      <c r="J132" s="18">
        <f t="shared" si="8"/>
        <v>4.459215221272494</v>
      </c>
      <c r="K132" s="19"/>
      <c r="L132" s="18">
        <f t="shared" si="6"/>
        <v>23.397707284764568</v>
      </c>
      <c r="M132" s="18">
        <f t="shared" si="9"/>
        <v>3.602292715235432</v>
      </c>
    </row>
    <row r="133" spans="1:13" x14ac:dyDescent="0.2">
      <c r="A133" s="19">
        <v>122</v>
      </c>
      <c r="B133" s="19">
        <v>185.25</v>
      </c>
      <c r="C133" s="19">
        <v>24.6</v>
      </c>
      <c r="D133" s="19"/>
      <c r="E133" s="20">
        <f t="shared" si="5"/>
        <v>6.3255952380952181</v>
      </c>
      <c r="F133" s="20">
        <f t="shared" si="5"/>
        <v>5.6615079365079275</v>
      </c>
      <c r="G133" s="21"/>
      <c r="H133" s="20">
        <f t="shared" si="7"/>
        <v>35.812407643612829</v>
      </c>
      <c r="I133" s="22"/>
      <c r="J133" s="18">
        <f t="shared" si="8"/>
        <v>1.0229041413530489</v>
      </c>
      <c r="K133" s="19"/>
      <c r="L133" s="18">
        <f t="shared" si="6"/>
        <v>19.961396204845123</v>
      </c>
      <c r="M133" s="18">
        <f t="shared" si="9"/>
        <v>4.6386037951548786</v>
      </c>
    </row>
    <row r="134" spans="1:13" x14ac:dyDescent="0.2">
      <c r="A134" s="19">
        <v>123</v>
      </c>
      <c r="B134" s="19">
        <v>160.25</v>
      </c>
      <c r="C134" s="19">
        <v>14.8</v>
      </c>
      <c r="D134" s="19"/>
      <c r="E134" s="20">
        <f t="shared" si="5"/>
        <v>-18.674404761904782</v>
      </c>
      <c r="F134" s="20">
        <f t="shared" si="5"/>
        <v>-4.1384920634920732</v>
      </c>
      <c r="G134" s="21"/>
      <c r="H134" s="20">
        <f t="shared" si="7"/>
        <v>77.283875897581524</v>
      </c>
      <c r="I134" s="22"/>
      <c r="J134" s="18">
        <f t="shared" si="8"/>
        <v>-3.0198147761992367</v>
      </c>
      <c r="K134" s="19"/>
      <c r="L134" s="18">
        <f t="shared" si="6"/>
        <v>15.918677287292837</v>
      </c>
      <c r="M134" s="18">
        <f t="shared" si="9"/>
        <v>-1.1186772872928366</v>
      </c>
    </row>
    <row r="135" spans="1:13" x14ac:dyDescent="0.2">
      <c r="A135" s="19">
        <v>124</v>
      </c>
      <c r="B135" s="19">
        <v>151.5</v>
      </c>
      <c r="C135" s="19">
        <v>16</v>
      </c>
      <c r="D135" s="19"/>
      <c r="E135" s="20">
        <f t="shared" si="5"/>
        <v>-27.424404761904782</v>
      </c>
      <c r="F135" s="20">
        <f t="shared" si="5"/>
        <v>-2.9384920634920739</v>
      </c>
      <c r="G135" s="21"/>
      <c r="H135" s="20">
        <f t="shared" si="7"/>
        <v>80.586395738851436</v>
      </c>
      <c r="I135" s="22"/>
      <c r="J135" s="18">
        <f t="shared" si="8"/>
        <v>-4.4347663973425391</v>
      </c>
      <c r="K135" s="19"/>
      <c r="L135" s="18">
        <f t="shared" si="6"/>
        <v>14.503725666149535</v>
      </c>
      <c r="M135" s="18">
        <f t="shared" si="9"/>
        <v>1.4962743338504652</v>
      </c>
    </row>
    <row r="136" spans="1:13" x14ac:dyDescent="0.2">
      <c r="A136" s="19">
        <v>125</v>
      </c>
      <c r="B136" s="19">
        <v>161</v>
      </c>
      <c r="C136" s="19">
        <v>14</v>
      </c>
      <c r="D136" s="19"/>
      <c r="E136" s="20">
        <f t="shared" si="5"/>
        <v>-17.924404761904782</v>
      </c>
      <c r="F136" s="20">
        <f t="shared" si="5"/>
        <v>-4.9384920634920739</v>
      </c>
      <c r="G136" s="21"/>
      <c r="H136" s="20">
        <f t="shared" si="7"/>
        <v>88.519530659486307</v>
      </c>
      <c r="I136" s="22"/>
      <c r="J136" s="18">
        <f t="shared" si="8"/>
        <v>-2.8985332086726707</v>
      </c>
      <c r="K136" s="19"/>
      <c r="L136" s="18">
        <f t="shared" si="6"/>
        <v>16.039958854819403</v>
      </c>
      <c r="M136" s="18">
        <f t="shared" si="9"/>
        <v>-2.0399588548194032</v>
      </c>
    </row>
    <row r="137" spans="1:13" x14ac:dyDescent="0.2">
      <c r="A137" s="19">
        <v>126</v>
      </c>
      <c r="B137" s="19">
        <v>167</v>
      </c>
      <c r="C137" s="19">
        <v>17.399999999999999</v>
      </c>
      <c r="D137" s="19"/>
      <c r="E137" s="20">
        <f t="shared" si="5"/>
        <v>-11.924404761904782</v>
      </c>
      <c r="F137" s="20">
        <f t="shared" si="5"/>
        <v>-1.5384920634920753</v>
      </c>
      <c r="G137" s="21"/>
      <c r="H137" s="20">
        <f t="shared" si="7"/>
        <v>18.345602088057618</v>
      </c>
      <c r="I137" s="22"/>
      <c r="J137" s="18">
        <f t="shared" si="8"/>
        <v>-1.9282806684601219</v>
      </c>
      <c r="K137" s="19"/>
      <c r="L137" s="18">
        <f t="shared" si="6"/>
        <v>17.010211395031952</v>
      </c>
      <c r="M137" s="18">
        <f t="shared" si="9"/>
        <v>0.38978860496804657</v>
      </c>
    </row>
    <row r="138" spans="1:13" x14ac:dyDescent="0.2">
      <c r="A138" s="19">
        <v>127</v>
      </c>
      <c r="B138" s="19">
        <v>177.5</v>
      </c>
      <c r="C138" s="19">
        <v>26.4</v>
      </c>
      <c r="D138" s="19"/>
      <c r="E138" s="20">
        <f t="shared" si="5"/>
        <v>-1.4244047619047819</v>
      </c>
      <c r="F138" s="20">
        <f t="shared" si="5"/>
        <v>7.4615079365079247</v>
      </c>
      <c r="G138" s="21"/>
      <c r="H138" s="20">
        <f t="shared" si="7"/>
        <v>-10.628207435752211</v>
      </c>
      <c r="I138" s="22"/>
      <c r="J138" s="18">
        <f t="shared" si="8"/>
        <v>-0.23033872308815972</v>
      </c>
      <c r="K138" s="19"/>
      <c r="L138" s="18">
        <f t="shared" si="6"/>
        <v>18.708153340403914</v>
      </c>
      <c r="M138" s="18">
        <f t="shared" si="9"/>
        <v>7.6918466595960844</v>
      </c>
    </row>
    <row r="139" spans="1:13" x14ac:dyDescent="0.2">
      <c r="A139" s="19">
        <v>128</v>
      </c>
      <c r="B139" s="19">
        <v>152.25</v>
      </c>
      <c r="C139" s="19">
        <v>17.399999999999999</v>
      </c>
      <c r="D139" s="19"/>
      <c r="E139" s="20">
        <f t="shared" si="5"/>
        <v>-26.674404761904782</v>
      </c>
      <c r="F139" s="20">
        <f t="shared" si="5"/>
        <v>-1.5384920634920753</v>
      </c>
      <c r="G139" s="21"/>
      <c r="H139" s="20">
        <f t="shared" si="7"/>
        <v>41.038360024565726</v>
      </c>
      <c r="I139" s="22"/>
      <c r="J139" s="18">
        <f t="shared" si="8"/>
        <v>-4.3134848298159696</v>
      </c>
      <c r="K139" s="19"/>
      <c r="L139" s="18">
        <f t="shared" si="6"/>
        <v>14.625007233676104</v>
      </c>
      <c r="M139" s="18">
        <f t="shared" si="9"/>
        <v>2.7749927663238942</v>
      </c>
    </row>
    <row r="140" spans="1:13" x14ac:dyDescent="0.2">
      <c r="A140" s="19">
        <v>129</v>
      </c>
      <c r="B140" s="19">
        <v>192.25</v>
      </c>
      <c r="C140" s="19">
        <v>20.399999999999999</v>
      </c>
      <c r="D140" s="19"/>
      <c r="E140" s="20">
        <f t="shared" ref="E140:F203" si="10">B140-B$8</f>
        <v>13.325595238095218</v>
      </c>
      <c r="F140" s="20">
        <f t="shared" si="10"/>
        <v>1.4615079365079247</v>
      </c>
      <c r="G140" s="21"/>
      <c r="H140" s="20">
        <f t="shared" si="7"/>
        <v>19.47546319916837</v>
      </c>
      <c r="I140" s="22"/>
      <c r="J140" s="18">
        <f t="shared" si="8"/>
        <v>2.1548654382676915</v>
      </c>
      <c r="K140" s="19"/>
      <c r="L140" s="18">
        <f t="shared" ref="L140:L203" si="11">$M$5+$M$3*B140</f>
        <v>21.093357501759765</v>
      </c>
      <c r="M140" s="18">
        <f t="shared" si="9"/>
        <v>-0.69335750175976685</v>
      </c>
    </row>
    <row r="141" spans="1:13" x14ac:dyDescent="0.2">
      <c r="A141" s="19">
        <v>130</v>
      </c>
      <c r="B141" s="19">
        <v>165.25</v>
      </c>
      <c r="C141" s="19">
        <v>15</v>
      </c>
      <c r="D141" s="19"/>
      <c r="E141" s="20">
        <f t="shared" si="10"/>
        <v>-13.674404761904782</v>
      </c>
      <c r="F141" s="20">
        <f t="shared" si="10"/>
        <v>-3.9384920634920739</v>
      </c>
      <c r="G141" s="21"/>
      <c r="H141" s="20">
        <f t="shared" ref="H141:H204" si="12">E141*F141</f>
        <v>53.85653462774021</v>
      </c>
      <c r="I141" s="22"/>
      <c r="J141" s="18">
        <f t="shared" ref="J141:J204" si="13">L141-$C$8</f>
        <v>-2.2112709926887817</v>
      </c>
      <c r="K141" s="19"/>
      <c r="L141" s="18">
        <f t="shared" si="11"/>
        <v>16.727221070803292</v>
      </c>
      <c r="M141" s="18">
        <f t="shared" ref="M141:M204" si="14">C141-L141</f>
        <v>-1.7272210708032922</v>
      </c>
    </row>
    <row r="142" spans="1:13" x14ac:dyDescent="0.2">
      <c r="A142" s="19">
        <v>131</v>
      </c>
      <c r="B142" s="19">
        <v>171.75</v>
      </c>
      <c r="C142" s="19">
        <v>18</v>
      </c>
      <c r="D142" s="19"/>
      <c r="E142" s="20">
        <f t="shared" si="10"/>
        <v>-7.1744047619047819</v>
      </c>
      <c r="F142" s="20">
        <f t="shared" si="10"/>
        <v>-0.93849206349207392</v>
      </c>
      <c r="G142" s="21"/>
      <c r="H142" s="20">
        <f t="shared" si="12"/>
        <v>6.7331219293273801</v>
      </c>
      <c r="I142" s="22"/>
      <c r="J142" s="18">
        <f t="shared" si="13"/>
        <v>-1.1601640741251842</v>
      </c>
      <c r="K142" s="19"/>
      <c r="L142" s="18">
        <f t="shared" si="11"/>
        <v>17.77832798936689</v>
      </c>
      <c r="M142" s="18">
        <f t="shared" si="14"/>
        <v>0.22167201063311026</v>
      </c>
    </row>
    <row r="143" spans="1:13" x14ac:dyDescent="0.2">
      <c r="A143" s="19">
        <v>132</v>
      </c>
      <c r="B143" s="19">
        <v>171.25</v>
      </c>
      <c r="C143" s="19">
        <v>22.2</v>
      </c>
      <c r="D143" s="19"/>
      <c r="E143" s="20">
        <f t="shared" si="10"/>
        <v>-7.6744047619047819</v>
      </c>
      <c r="F143" s="20">
        <f t="shared" si="10"/>
        <v>3.2615079365079254</v>
      </c>
      <c r="G143" s="21"/>
      <c r="H143" s="20">
        <f t="shared" si="12"/>
        <v>-25.030132038926663</v>
      </c>
      <c r="I143" s="22"/>
      <c r="J143" s="18">
        <f t="shared" si="13"/>
        <v>-1.2410184524762329</v>
      </c>
      <c r="K143" s="19"/>
      <c r="L143" s="18">
        <f t="shared" si="11"/>
        <v>17.697473611015841</v>
      </c>
      <c r="M143" s="18">
        <f t="shared" si="14"/>
        <v>4.5025263889841582</v>
      </c>
    </row>
    <row r="144" spans="1:13" x14ac:dyDescent="0.2">
      <c r="A144" s="19">
        <v>133</v>
      </c>
      <c r="B144" s="19">
        <v>197</v>
      </c>
      <c r="C144" s="19">
        <v>23.1</v>
      </c>
      <c r="D144" s="19"/>
      <c r="E144" s="20">
        <f t="shared" si="10"/>
        <v>18.075595238095218</v>
      </c>
      <c r="F144" s="20">
        <f t="shared" si="10"/>
        <v>4.1615079365079275</v>
      </c>
      <c r="G144" s="21"/>
      <c r="H144" s="20">
        <f t="shared" si="12"/>
        <v>75.221733040438153</v>
      </c>
      <c r="I144" s="22"/>
      <c r="J144" s="18">
        <f t="shared" si="13"/>
        <v>2.9229820326026257</v>
      </c>
      <c r="K144" s="19"/>
      <c r="L144" s="18">
        <f t="shared" si="11"/>
        <v>21.8614740960947</v>
      </c>
      <c r="M144" s="18">
        <f t="shared" si="14"/>
        <v>1.2385259039053018</v>
      </c>
    </row>
    <row r="145" spans="1:13" x14ac:dyDescent="0.2">
      <c r="A145" s="19">
        <v>134</v>
      </c>
      <c r="B145" s="19">
        <v>157</v>
      </c>
      <c r="C145" s="19">
        <v>25.3</v>
      </c>
      <c r="D145" s="19"/>
      <c r="E145" s="20">
        <f t="shared" si="10"/>
        <v>-21.924404761904782</v>
      </c>
      <c r="F145" s="20">
        <f t="shared" si="10"/>
        <v>6.3615079365079268</v>
      </c>
      <c r="G145" s="21"/>
      <c r="H145" s="20">
        <f t="shared" si="12"/>
        <v>-139.47227489606945</v>
      </c>
      <c r="I145" s="22"/>
      <c r="J145" s="18">
        <f t="shared" si="13"/>
        <v>-3.5453682354810354</v>
      </c>
      <c r="K145" s="19"/>
      <c r="L145" s="18">
        <f t="shared" si="11"/>
        <v>15.393123828011039</v>
      </c>
      <c r="M145" s="18">
        <f t="shared" si="14"/>
        <v>9.9068761719889622</v>
      </c>
    </row>
    <row r="146" spans="1:13" x14ac:dyDescent="0.2">
      <c r="A146" s="19">
        <v>135</v>
      </c>
      <c r="B146" s="19">
        <v>168.25</v>
      </c>
      <c r="C146" s="19">
        <v>23.8</v>
      </c>
      <c r="D146" s="19"/>
      <c r="E146" s="20">
        <f t="shared" si="10"/>
        <v>-10.674404761904782</v>
      </c>
      <c r="F146" s="20">
        <f t="shared" si="10"/>
        <v>4.8615079365079268</v>
      </c>
      <c r="G146" s="21"/>
      <c r="H146" s="20">
        <f t="shared" si="12"/>
        <v>-51.893703467498106</v>
      </c>
      <c r="I146" s="22"/>
      <c r="J146" s="18">
        <f t="shared" si="13"/>
        <v>-1.7261447225825073</v>
      </c>
      <c r="K146" s="19"/>
      <c r="L146" s="18">
        <f t="shared" si="11"/>
        <v>17.212347340909567</v>
      </c>
      <c r="M146" s="18">
        <f t="shared" si="14"/>
        <v>6.5876526590904341</v>
      </c>
    </row>
    <row r="147" spans="1:13" x14ac:dyDescent="0.2">
      <c r="A147" s="19">
        <v>136</v>
      </c>
      <c r="B147" s="19">
        <v>186</v>
      </c>
      <c r="C147" s="19">
        <v>26.3</v>
      </c>
      <c r="D147" s="19"/>
      <c r="E147" s="20">
        <f t="shared" si="10"/>
        <v>7.0755952380952181</v>
      </c>
      <c r="F147" s="20">
        <f t="shared" si="10"/>
        <v>7.3615079365079268</v>
      </c>
      <c r="G147" s="21"/>
      <c r="H147" s="20">
        <f t="shared" si="12"/>
        <v>52.087050500755645</v>
      </c>
      <c r="I147" s="22"/>
      <c r="J147" s="18">
        <f t="shared" si="13"/>
        <v>1.1441857088796183</v>
      </c>
      <c r="K147" s="19"/>
      <c r="L147" s="18">
        <f t="shared" si="11"/>
        <v>20.082677772371692</v>
      </c>
      <c r="M147" s="18">
        <f t="shared" si="14"/>
        <v>6.2173222276283084</v>
      </c>
    </row>
    <row r="148" spans="1:13" x14ac:dyDescent="0.2">
      <c r="A148" s="19">
        <v>137</v>
      </c>
      <c r="B148" s="19">
        <v>166.75</v>
      </c>
      <c r="C148" s="19">
        <v>21.4</v>
      </c>
      <c r="D148" s="19"/>
      <c r="E148" s="20">
        <f t="shared" si="10"/>
        <v>-12.174404761904782</v>
      </c>
      <c r="F148" s="20">
        <f t="shared" si="10"/>
        <v>2.4615079365079247</v>
      </c>
      <c r="G148" s="21"/>
      <c r="H148" s="20">
        <f t="shared" si="12"/>
        <v>-29.967393943688492</v>
      </c>
      <c r="I148" s="22"/>
      <c r="J148" s="18">
        <f t="shared" si="13"/>
        <v>-1.9687078576356427</v>
      </c>
      <c r="K148" s="19"/>
      <c r="L148" s="18">
        <f t="shared" si="11"/>
        <v>16.969784205856431</v>
      </c>
      <c r="M148" s="18">
        <f t="shared" si="14"/>
        <v>4.4302157941435674</v>
      </c>
    </row>
    <row r="149" spans="1:13" x14ac:dyDescent="0.2">
      <c r="A149" s="19">
        <v>138</v>
      </c>
      <c r="B149" s="19">
        <v>187.75</v>
      </c>
      <c r="C149" s="19">
        <v>28.4</v>
      </c>
      <c r="D149" s="19"/>
      <c r="E149" s="20">
        <f t="shared" si="10"/>
        <v>8.8255952380952181</v>
      </c>
      <c r="F149" s="20">
        <f t="shared" si="10"/>
        <v>9.4615079365079247</v>
      </c>
      <c r="G149" s="21"/>
      <c r="H149" s="20">
        <f t="shared" si="12"/>
        <v>83.503439389644456</v>
      </c>
      <c r="I149" s="22"/>
      <c r="J149" s="18">
        <f t="shared" si="13"/>
        <v>1.4271760331082781</v>
      </c>
      <c r="K149" s="19"/>
      <c r="L149" s="18">
        <f t="shared" si="11"/>
        <v>20.365668096600352</v>
      </c>
      <c r="M149" s="18">
        <f t="shared" si="14"/>
        <v>8.0343319033996465</v>
      </c>
    </row>
    <row r="150" spans="1:13" x14ac:dyDescent="0.2">
      <c r="A150" s="19">
        <v>139</v>
      </c>
      <c r="B150" s="19">
        <v>168.25</v>
      </c>
      <c r="C150" s="19">
        <v>21.8</v>
      </c>
      <c r="D150" s="19"/>
      <c r="E150" s="20">
        <f t="shared" si="10"/>
        <v>-10.674404761904782</v>
      </c>
      <c r="F150" s="20">
        <f t="shared" si="10"/>
        <v>2.8615079365079268</v>
      </c>
      <c r="G150" s="21"/>
      <c r="H150" s="20">
        <f t="shared" si="12"/>
        <v>-30.544893943688539</v>
      </c>
      <c r="I150" s="22"/>
      <c r="J150" s="18">
        <f t="shared" si="13"/>
        <v>-1.7261447225825073</v>
      </c>
      <c r="K150" s="19"/>
      <c r="L150" s="18">
        <f t="shared" si="11"/>
        <v>17.212347340909567</v>
      </c>
      <c r="M150" s="18">
        <f t="shared" si="14"/>
        <v>4.5876526590904341</v>
      </c>
    </row>
    <row r="151" spans="1:13" x14ac:dyDescent="0.2">
      <c r="A151" s="19">
        <v>140</v>
      </c>
      <c r="B151" s="19">
        <v>212.75</v>
      </c>
      <c r="C151" s="19">
        <v>20.100000000000001</v>
      </c>
      <c r="D151" s="19"/>
      <c r="E151" s="20">
        <f t="shared" si="10"/>
        <v>33.825595238095218</v>
      </c>
      <c r="F151" s="20">
        <f t="shared" si="10"/>
        <v>1.1615079365079275</v>
      </c>
      <c r="G151" s="21"/>
      <c r="H151" s="20">
        <f t="shared" si="12"/>
        <v>39.288697326152352</v>
      </c>
      <c r="I151" s="22"/>
      <c r="J151" s="18">
        <f t="shared" si="13"/>
        <v>5.4698949506605672</v>
      </c>
      <c r="K151" s="19"/>
      <c r="L151" s="18">
        <f t="shared" si="11"/>
        <v>24.408387014152641</v>
      </c>
      <c r="M151" s="18">
        <f t="shared" si="14"/>
        <v>-4.3083870141526397</v>
      </c>
    </row>
    <row r="152" spans="1:13" x14ac:dyDescent="0.2">
      <c r="A152" s="19">
        <v>141</v>
      </c>
      <c r="B152" s="19">
        <v>176.75</v>
      </c>
      <c r="C152" s="19">
        <v>24.3</v>
      </c>
      <c r="D152" s="19"/>
      <c r="E152" s="20">
        <f t="shared" si="10"/>
        <v>-2.1744047619047819</v>
      </c>
      <c r="F152" s="20">
        <f t="shared" si="10"/>
        <v>5.3615079365079268</v>
      </c>
      <c r="G152" s="21"/>
      <c r="H152" s="20">
        <f t="shared" si="12"/>
        <v>-11.658088388133118</v>
      </c>
      <c r="I152" s="22"/>
      <c r="J152" s="18">
        <f t="shared" si="13"/>
        <v>-0.35162029061472921</v>
      </c>
      <c r="K152" s="19"/>
      <c r="L152" s="18">
        <f t="shared" si="11"/>
        <v>18.586871772877345</v>
      </c>
      <c r="M152" s="18">
        <f t="shared" si="14"/>
        <v>5.713128227122656</v>
      </c>
    </row>
    <row r="153" spans="1:13" x14ac:dyDescent="0.2">
      <c r="A153" s="19">
        <v>142</v>
      </c>
      <c r="B153" s="19">
        <v>173.25</v>
      </c>
      <c r="C153" s="19">
        <v>18.100000000000001</v>
      </c>
      <c r="D153" s="19"/>
      <c r="E153" s="20">
        <f t="shared" si="10"/>
        <v>-5.6744047619047819</v>
      </c>
      <c r="F153" s="20">
        <f t="shared" si="10"/>
        <v>-0.8384920634920725</v>
      </c>
      <c r="G153" s="21"/>
      <c r="H153" s="20">
        <f t="shared" si="12"/>
        <v>4.7579433578987826</v>
      </c>
      <c r="I153" s="22"/>
      <c r="J153" s="18">
        <f t="shared" si="13"/>
        <v>-0.91760093907204876</v>
      </c>
      <c r="K153" s="19"/>
      <c r="L153" s="18">
        <f t="shared" si="11"/>
        <v>18.020891124420025</v>
      </c>
      <c r="M153" s="18">
        <f t="shared" si="14"/>
        <v>7.9108875579976257E-2</v>
      </c>
    </row>
    <row r="154" spans="1:13" x14ac:dyDescent="0.2">
      <c r="A154" s="19">
        <v>143</v>
      </c>
      <c r="B154" s="19">
        <v>167</v>
      </c>
      <c r="C154" s="19">
        <v>22.7</v>
      </c>
      <c r="D154" s="19"/>
      <c r="E154" s="20">
        <f t="shared" si="10"/>
        <v>-11.924404761904782</v>
      </c>
      <c r="F154" s="20">
        <f t="shared" si="10"/>
        <v>3.7615079365079254</v>
      </c>
      <c r="G154" s="21"/>
      <c r="H154" s="20">
        <f t="shared" si="12"/>
        <v>-44.853743150037737</v>
      </c>
      <c r="I154" s="22"/>
      <c r="J154" s="18">
        <f t="shared" si="13"/>
        <v>-1.9282806684601219</v>
      </c>
      <c r="K154" s="19"/>
      <c r="L154" s="18">
        <f t="shared" si="11"/>
        <v>17.010211395031952</v>
      </c>
      <c r="M154" s="18">
        <f t="shared" si="14"/>
        <v>5.6897886049680473</v>
      </c>
    </row>
    <row r="155" spans="1:13" x14ac:dyDescent="0.2">
      <c r="A155" s="19">
        <v>144</v>
      </c>
      <c r="B155" s="19">
        <v>159.75</v>
      </c>
      <c r="C155" s="19">
        <v>9.9</v>
      </c>
      <c r="D155" s="19"/>
      <c r="E155" s="20">
        <f t="shared" si="10"/>
        <v>-19.174404761904782</v>
      </c>
      <c r="F155" s="20">
        <f t="shared" si="10"/>
        <v>-9.0384920634920736</v>
      </c>
      <c r="G155" s="21"/>
      <c r="H155" s="20">
        <f t="shared" si="12"/>
        <v>173.30770526266099</v>
      </c>
      <c r="I155" s="22"/>
      <c r="J155" s="18">
        <f t="shared" si="13"/>
        <v>-3.1006691545502854</v>
      </c>
      <c r="K155" s="19"/>
      <c r="L155" s="18">
        <f t="shared" si="11"/>
        <v>15.837822908941789</v>
      </c>
      <c r="M155" s="18">
        <f t="shared" si="14"/>
        <v>-5.9378229089417882</v>
      </c>
    </row>
    <row r="156" spans="1:13" x14ac:dyDescent="0.2">
      <c r="A156" s="19">
        <v>145</v>
      </c>
      <c r="B156" s="19">
        <v>188.15</v>
      </c>
      <c r="C156" s="19">
        <v>10.8</v>
      </c>
      <c r="D156" s="19"/>
      <c r="E156" s="20">
        <f t="shared" si="10"/>
        <v>9.2255952380952237</v>
      </c>
      <c r="F156" s="20">
        <f t="shared" si="10"/>
        <v>-8.1384920634920732</v>
      </c>
      <c r="G156" s="21"/>
      <c r="H156" s="20">
        <f t="shared" si="12"/>
        <v>-75.082433626228237</v>
      </c>
      <c r="I156" s="22"/>
      <c r="J156" s="18">
        <f t="shared" si="13"/>
        <v>1.4918595357891142</v>
      </c>
      <c r="K156" s="19"/>
      <c r="L156" s="18">
        <f t="shared" si="11"/>
        <v>20.430351599281188</v>
      </c>
      <c r="M156" s="18">
        <f t="shared" si="14"/>
        <v>-9.6303515992811874</v>
      </c>
    </row>
    <row r="157" spans="1:13" x14ac:dyDescent="0.2">
      <c r="A157" s="19">
        <v>146</v>
      </c>
      <c r="B157" s="19">
        <v>156</v>
      </c>
      <c r="C157" s="19">
        <v>14.4</v>
      </c>
      <c r="D157" s="19"/>
      <c r="E157" s="20">
        <f t="shared" si="10"/>
        <v>-22.924404761904782</v>
      </c>
      <c r="F157" s="20">
        <f t="shared" si="10"/>
        <v>-4.5384920634920736</v>
      </c>
      <c r="G157" s="21"/>
      <c r="H157" s="20">
        <f t="shared" si="12"/>
        <v>104.04222907218475</v>
      </c>
      <c r="I157" s="22"/>
      <c r="J157" s="18">
        <f t="shared" si="13"/>
        <v>-3.7070769921831257</v>
      </c>
      <c r="K157" s="19"/>
      <c r="L157" s="18">
        <f t="shared" si="11"/>
        <v>15.231415071308948</v>
      </c>
      <c r="M157" s="18">
        <f t="shared" si="14"/>
        <v>-0.83141507130894787</v>
      </c>
    </row>
    <row r="158" spans="1:13" x14ac:dyDescent="0.2">
      <c r="A158" s="19">
        <v>147</v>
      </c>
      <c r="B158" s="19">
        <v>208.5</v>
      </c>
      <c r="C158" s="19">
        <v>19</v>
      </c>
      <c r="D158" s="19"/>
      <c r="E158" s="20">
        <f t="shared" si="10"/>
        <v>29.575595238095218</v>
      </c>
      <c r="F158" s="20">
        <f t="shared" si="10"/>
        <v>6.1507936507926075E-2</v>
      </c>
      <c r="G158" s="21"/>
      <c r="H158" s="20">
        <f t="shared" si="12"/>
        <v>1.8191338340888814</v>
      </c>
      <c r="I158" s="22"/>
      <c r="J158" s="18">
        <f t="shared" si="13"/>
        <v>4.7826327346766746</v>
      </c>
      <c r="K158" s="19"/>
      <c r="L158" s="18">
        <f t="shared" si="11"/>
        <v>23.721124798168749</v>
      </c>
      <c r="M158" s="18">
        <f t="shared" si="14"/>
        <v>-4.7211247981687485</v>
      </c>
    </row>
    <row r="159" spans="1:13" x14ac:dyDescent="0.2">
      <c r="A159" s="19">
        <v>148</v>
      </c>
      <c r="B159" s="19">
        <v>206.5</v>
      </c>
      <c r="C159" s="19">
        <v>28.6</v>
      </c>
      <c r="D159" s="19"/>
      <c r="E159" s="20">
        <f t="shared" si="10"/>
        <v>27.575595238095218</v>
      </c>
      <c r="F159" s="20">
        <f t="shared" si="10"/>
        <v>9.6615079365079275</v>
      </c>
      <c r="G159" s="21"/>
      <c r="H159" s="20">
        <f t="shared" si="12"/>
        <v>266.42183224678718</v>
      </c>
      <c r="I159" s="22"/>
      <c r="J159" s="18">
        <f t="shared" si="13"/>
        <v>4.459215221272494</v>
      </c>
      <c r="K159" s="19"/>
      <c r="L159" s="18">
        <f t="shared" si="11"/>
        <v>23.397707284764568</v>
      </c>
      <c r="M159" s="18">
        <f t="shared" si="14"/>
        <v>5.2022927152354335</v>
      </c>
    </row>
    <row r="160" spans="1:13" x14ac:dyDescent="0.2">
      <c r="A160" s="19">
        <v>149</v>
      </c>
      <c r="B160" s="19">
        <v>143.75</v>
      </c>
      <c r="C160" s="19">
        <v>6.1</v>
      </c>
      <c r="D160" s="19"/>
      <c r="E160" s="20">
        <f t="shared" si="10"/>
        <v>-35.174404761904782</v>
      </c>
      <c r="F160" s="20">
        <f t="shared" si="10"/>
        <v>-12.838492063492074</v>
      </c>
      <c r="G160" s="21"/>
      <c r="H160" s="20">
        <f t="shared" si="12"/>
        <v>451.58631637377238</v>
      </c>
      <c r="I160" s="22"/>
      <c r="J160" s="18">
        <f t="shared" si="13"/>
        <v>-5.6880092617837477</v>
      </c>
      <c r="K160" s="19"/>
      <c r="L160" s="18">
        <f t="shared" si="11"/>
        <v>13.250482801708326</v>
      </c>
      <c r="M160" s="18">
        <f t="shared" si="14"/>
        <v>-7.1504828017083266</v>
      </c>
    </row>
    <row r="161" spans="1:13" x14ac:dyDescent="0.2">
      <c r="A161" s="19">
        <v>150</v>
      </c>
      <c r="B161" s="19">
        <v>223</v>
      </c>
      <c r="C161" s="19">
        <v>24.5</v>
      </c>
      <c r="D161" s="19"/>
      <c r="E161" s="20">
        <f t="shared" si="10"/>
        <v>44.075595238095218</v>
      </c>
      <c r="F161" s="20">
        <f t="shared" si="10"/>
        <v>5.5615079365079261</v>
      </c>
      <c r="G161" s="21"/>
      <c r="H161" s="20">
        <f t="shared" si="12"/>
        <v>245.12677272297751</v>
      </c>
      <c r="I161" s="22"/>
      <c r="J161" s="18">
        <f t="shared" si="13"/>
        <v>7.1274097068570015</v>
      </c>
      <c r="K161" s="19"/>
      <c r="L161" s="18">
        <f t="shared" si="11"/>
        <v>26.065901770349075</v>
      </c>
      <c r="M161" s="18">
        <f t="shared" si="14"/>
        <v>-1.5659017703490754</v>
      </c>
    </row>
    <row r="162" spans="1:13" x14ac:dyDescent="0.2">
      <c r="A162" s="19">
        <v>151</v>
      </c>
      <c r="B162" s="19">
        <v>152.25</v>
      </c>
      <c r="C162" s="19">
        <v>9.9</v>
      </c>
      <c r="D162" s="19"/>
      <c r="E162" s="20">
        <f t="shared" si="10"/>
        <v>-26.674404761904782</v>
      </c>
      <c r="F162" s="20">
        <f t="shared" si="10"/>
        <v>-9.0384920634920736</v>
      </c>
      <c r="G162" s="21"/>
      <c r="H162" s="20">
        <f t="shared" si="12"/>
        <v>241.09639573885156</v>
      </c>
      <c r="I162" s="22"/>
      <c r="J162" s="18">
        <f t="shared" si="13"/>
        <v>-4.3134848298159696</v>
      </c>
      <c r="K162" s="19"/>
      <c r="L162" s="18">
        <f t="shared" si="11"/>
        <v>14.625007233676104</v>
      </c>
      <c r="M162" s="18">
        <f t="shared" si="14"/>
        <v>-4.725007233676104</v>
      </c>
    </row>
    <row r="163" spans="1:13" x14ac:dyDescent="0.2">
      <c r="A163" s="19">
        <v>152</v>
      </c>
      <c r="B163" s="19">
        <v>241.75</v>
      </c>
      <c r="C163" s="19">
        <v>19.100000000000001</v>
      </c>
      <c r="D163" s="19"/>
      <c r="E163" s="20">
        <f t="shared" si="10"/>
        <v>62.825595238095218</v>
      </c>
      <c r="F163" s="20">
        <f t="shared" si="10"/>
        <v>0.1615079365079275</v>
      </c>
      <c r="G163" s="21"/>
      <c r="H163" s="20">
        <f t="shared" si="12"/>
        <v>10.146832246787035</v>
      </c>
      <c r="I163" s="22"/>
      <c r="J163" s="18">
        <f t="shared" si="13"/>
        <v>10.159448895021221</v>
      </c>
      <c r="K163" s="19"/>
      <c r="L163" s="18">
        <f t="shared" si="11"/>
        <v>29.097940958513295</v>
      </c>
      <c r="M163" s="18">
        <f t="shared" si="14"/>
        <v>-9.9979409585132935</v>
      </c>
    </row>
    <row r="164" spans="1:13" x14ac:dyDescent="0.2">
      <c r="A164" s="19">
        <v>153</v>
      </c>
      <c r="B164" s="19">
        <v>146</v>
      </c>
      <c r="C164" s="19">
        <v>10.6</v>
      </c>
      <c r="D164" s="19"/>
      <c r="E164" s="20">
        <f t="shared" si="10"/>
        <v>-32.924404761904782</v>
      </c>
      <c r="F164" s="20">
        <f t="shared" si="10"/>
        <v>-8.3384920634920743</v>
      </c>
      <c r="G164" s="21"/>
      <c r="H164" s="20">
        <f t="shared" si="12"/>
        <v>274.53988780234369</v>
      </c>
      <c r="I164" s="22"/>
      <c r="J164" s="18">
        <f t="shared" si="13"/>
        <v>-5.3241645592040427</v>
      </c>
      <c r="K164" s="19"/>
      <c r="L164" s="18">
        <f t="shared" si="11"/>
        <v>13.614327504288031</v>
      </c>
      <c r="M164" s="18">
        <f t="shared" si="14"/>
        <v>-3.0143275042880315</v>
      </c>
    </row>
    <row r="165" spans="1:13" x14ac:dyDescent="0.2">
      <c r="A165" s="19">
        <v>154</v>
      </c>
      <c r="B165" s="19">
        <v>156.75</v>
      </c>
      <c r="C165" s="19">
        <v>16.5</v>
      </c>
      <c r="D165" s="19"/>
      <c r="E165" s="20">
        <f t="shared" si="10"/>
        <v>-22.174404761904782</v>
      </c>
      <c r="F165" s="20">
        <f t="shared" si="10"/>
        <v>-2.4384920634920739</v>
      </c>
      <c r="G165" s="21"/>
      <c r="H165" s="20">
        <f t="shared" si="12"/>
        <v>54.07211002456566</v>
      </c>
      <c r="I165" s="22"/>
      <c r="J165" s="18">
        <f t="shared" si="13"/>
        <v>-3.5857954246565598</v>
      </c>
      <c r="K165" s="19"/>
      <c r="L165" s="18">
        <f t="shared" si="11"/>
        <v>15.352696638835514</v>
      </c>
      <c r="M165" s="18">
        <f t="shared" si="14"/>
        <v>1.1473033611644858</v>
      </c>
    </row>
    <row r="166" spans="1:13" x14ac:dyDescent="0.2">
      <c r="A166" s="19">
        <v>155</v>
      </c>
      <c r="B166" s="19">
        <v>200.25</v>
      </c>
      <c r="C166" s="19">
        <v>20.5</v>
      </c>
      <c r="D166" s="19"/>
      <c r="E166" s="20">
        <f t="shared" si="10"/>
        <v>21.325595238095218</v>
      </c>
      <c r="F166" s="20">
        <f t="shared" si="10"/>
        <v>1.5615079365079261</v>
      </c>
      <c r="G166" s="21"/>
      <c r="H166" s="20">
        <f t="shared" si="12"/>
        <v>33.300086215041318</v>
      </c>
      <c r="I166" s="22"/>
      <c r="J166" s="18">
        <f t="shared" si="13"/>
        <v>3.4485354918844209</v>
      </c>
      <c r="K166" s="19"/>
      <c r="L166" s="18">
        <f t="shared" si="11"/>
        <v>22.387027555376495</v>
      </c>
      <c r="M166" s="18">
        <f t="shared" si="14"/>
        <v>-1.8870275553764948</v>
      </c>
    </row>
    <row r="167" spans="1:13" x14ac:dyDescent="0.2">
      <c r="A167" s="19">
        <v>156</v>
      </c>
      <c r="B167" s="19">
        <v>171.5</v>
      </c>
      <c r="C167" s="19">
        <v>17.2</v>
      </c>
      <c r="D167" s="19"/>
      <c r="E167" s="20">
        <f t="shared" si="10"/>
        <v>-7.4244047619047819</v>
      </c>
      <c r="F167" s="20">
        <f t="shared" si="10"/>
        <v>-1.7384920634920746</v>
      </c>
      <c r="G167" s="21"/>
      <c r="H167" s="20">
        <f t="shared" si="12"/>
        <v>12.90726875472423</v>
      </c>
      <c r="I167" s="22"/>
      <c r="J167" s="18">
        <f t="shared" si="13"/>
        <v>-1.2005912633007085</v>
      </c>
      <c r="K167" s="19"/>
      <c r="L167" s="18">
        <f t="shared" si="11"/>
        <v>17.737900800191365</v>
      </c>
      <c r="M167" s="18">
        <f t="shared" si="14"/>
        <v>-0.5379008001913661</v>
      </c>
    </row>
    <row r="168" spans="1:13" x14ac:dyDescent="0.2">
      <c r="A168" s="19">
        <v>157</v>
      </c>
      <c r="B168" s="19">
        <v>205.75</v>
      </c>
      <c r="C168" s="19">
        <v>30.1</v>
      </c>
      <c r="D168" s="19"/>
      <c r="E168" s="20">
        <f t="shared" si="10"/>
        <v>26.825595238095218</v>
      </c>
      <c r="F168" s="20">
        <f t="shared" si="10"/>
        <v>11.161507936507927</v>
      </c>
      <c r="G168" s="21"/>
      <c r="H168" s="20">
        <f t="shared" si="12"/>
        <v>299.41409415154902</v>
      </c>
      <c r="I168" s="22"/>
      <c r="J168" s="18">
        <f t="shared" si="13"/>
        <v>4.3379336537459281</v>
      </c>
      <c r="K168" s="19"/>
      <c r="L168" s="18">
        <f t="shared" si="11"/>
        <v>23.276425717238002</v>
      </c>
      <c r="M168" s="18">
        <f t="shared" si="14"/>
        <v>6.8235742827619994</v>
      </c>
    </row>
    <row r="169" spans="1:13" x14ac:dyDescent="0.2">
      <c r="A169" s="19">
        <v>158</v>
      </c>
      <c r="B169" s="19">
        <v>182.5</v>
      </c>
      <c r="C169" s="19">
        <v>10.5</v>
      </c>
      <c r="D169" s="19"/>
      <c r="E169" s="20">
        <f t="shared" si="10"/>
        <v>3.5755952380952181</v>
      </c>
      <c r="F169" s="20">
        <f t="shared" si="10"/>
        <v>-8.4384920634920739</v>
      </c>
      <c r="G169" s="21"/>
      <c r="H169" s="20">
        <f t="shared" si="12"/>
        <v>-30.172632038926551</v>
      </c>
      <c r="I169" s="22"/>
      <c r="J169" s="18">
        <f t="shared" si="13"/>
        <v>0.5782050604222988</v>
      </c>
      <c r="K169" s="19"/>
      <c r="L169" s="18">
        <f t="shared" si="11"/>
        <v>19.516697123914373</v>
      </c>
      <c r="M169" s="18">
        <f t="shared" si="14"/>
        <v>-9.0166971239143727</v>
      </c>
    </row>
    <row r="170" spans="1:13" x14ac:dyDescent="0.2">
      <c r="A170" s="19">
        <v>159</v>
      </c>
      <c r="B170" s="19">
        <v>136.5</v>
      </c>
      <c r="C170" s="19">
        <v>12.8</v>
      </c>
      <c r="D170" s="19"/>
      <c r="E170" s="20">
        <f t="shared" si="10"/>
        <v>-42.424404761904782</v>
      </c>
      <c r="F170" s="20">
        <f t="shared" si="10"/>
        <v>-6.1384920634920732</v>
      </c>
      <c r="G170" s="21"/>
      <c r="H170" s="20">
        <f t="shared" si="12"/>
        <v>260.42187192932784</v>
      </c>
      <c r="I170" s="22"/>
      <c r="J170" s="18">
        <f t="shared" si="13"/>
        <v>-6.8603977478739111</v>
      </c>
      <c r="K170" s="19"/>
      <c r="L170" s="18">
        <f t="shared" si="11"/>
        <v>12.078094315618163</v>
      </c>
      <c r="M170" s="18">
        <f t="shared" si="14"/>
        <v>0.72190568438183789</v>
      </c>
    </row>
    <row r="171" spans="1:13" x14ac:dyDescent="0.2">
      <c r="A171" s="19">
        <v>160</v>
      </c>
      <c r="B171" s="19">
        <v>177.25</v>
      </c>
      <c r="C171" s="19">
        <v>22</v>
      </c>
      <c r="D171" s="19"/>
      <c r="E171" s="20">
        <f t="shared" si="10"/>
        <v>-1.6744047619047819</v>
      </c>
      <c r="F171" s="20">
        <f t="shared" si="10"/>
        <v>3.0615079365079261</v>
      </c>
      <c r="G171" s="21"/>
      <c r="H171" s="20">
        <f t="shared" si="12"/>
        <v>-5.1262034674981543</v>
      </c>
      <c r="I171" s="22"/>
      <c r="J171" s="18">
        <f t="shared" si="13"/>
        <v>-0.27076591226368407</v>
      </c>
      <c r="K171" s="19"/>
      <c r="L171" s="18">
        <f t="shared" si="11"/>
        <v>18.66772615122839</v>
      </c>
      <c r="M171" s="18">
        <f t="shared" si="14"/>
        <v>3.3322738487716101</v>
      </c>
    </row>
    <row r="172" spans="1:13" x14ac:dyDescent="0.2">
      <c r="A172" s="19">
        <v>161</v>
      </c>
      <c r="B172" s="19">
        <v>151.25</v>
      </c>
      <c r="C172" s="19">
        <v>9.9</v>
      </c>
      <c r="D172" s="19"/>
      <c r="E172" s="20">
        <f t="shared" si="10"/>
        <v>-27.674404761904782</v>
      </c>
      <c r="F172" s="20">
        <f t="shared" si="10"/>
        <v>-9.0384920634920736</v>
      </c>
      <c r="G172" s="21"/>
      <c r="H172" s="20">
        <f t="shared" si="12"/>
        <v>250.13488780234363</v>
      </c>
      <c r="I172" s="22"/>
      <c r="J172" s="18">
        <f t="shared" si="13"/>
        <v>-4.4751935865180634</v>
      </c>
      <c r="K172" s="19"/>
      <c r="L172" s="18">
        <f t="shared" si="11"/>
        <v>14.46329847697401</v>
      </c>
      <c r="M172" s="18">
        <f t="shared" si="14"/>
        <v>-4.5632984769740101</v>
      </c>
    </row>
    <row r="173" spans="1:13" x14ac:dyDescent="0.2">
      <c r="A173" s="19">
        <v>162</v>
      </c>
      <c r="B173" s="19">
        <v>196</v>
      </c>
      <c r="C173" s="19">
        <v>14.8</v>
      </c>
      <c r="D173" s="19"/>
      <c r="E173" s="20">
        <f t="shared" si="10"/>
        <v>17.075595238095218</v>
      </c>
      <c r="F173" s="20">
        <f t="shared" si="10"/>
        <v>-4.1384920634920732</v>
      </c>
      <c r="G173" s="21"/>
      <c r="H173" s="20">
        <f t="shared" si="12"/>
        <v>-70.667215372260102</v>
      </c>
      <c r="I173" s="22"/>
      <c r="J173" s="18">
        <f t="shared" si="13"/>
        <v>2.7612732759005318</v>
      </c>
      <c r="K173" s="19"/>
      <c r="L173" s="18">
        <f t="shared" si="11"/>
        <v>21.699765339392606</v>
      </c>
      <c r="M173" s="18">
        <f t="shared" si="14"/>
        <v>-6.8997653393926051</v>
      </c>
    </row>
    <row r="174" spans="1:13" x14ac:dyDescent="0.2">
      <c r="A174" s="19">
        <v>163</v>
      </c>
      <c r="B174" s="19">
        <v>184.25</v>
      </c>
      <c r="C174" s="19">
        <v>13.3</v>
      </c>
      <c r="D174" s="19"/>
      <c r="E174" s="20">
        <f t="shared" si="10"/>
        <v>5.3255952380952181</v>
      </c>
      <c r="F174" s="20">
        <f t="shared" si="10"/>
        <v>-5.6384920634920732</v>
      </c>
      <c r="G174" s="21"/>
      <c r="H174" s="20">
        <f t="shared" si="12"/>
        <v>-30.028326483371064</v>
      </c>
      <c r="I174" s="22"/>
      <c r="J174" s="18">
        <f t="shared" si="13"/>
        <v>0.86119538465095857</v>
      </c>
      <c r="K174" s="19"/>
      <c r="L174" s="18">
        <f t="shared" si="11"/>
        <v>19.799687448143032</v>
      </c>
      <c r="M174" s="18">
        <f t="shared" si="14"/>
        <v>-6.4996874481430318</v>
      </c>
    </row>
    <row r="175" spans="1:13" x14ac:dyDescent="0.2">
      <c r="A175" s="19">
        <v>164</v>
      </c>
      <c r="B175" s="19">
        <v>140</v>
      </c>
      <c r="C175" s="19">
        <v>15.2</v>
      </c>
      <c r="D175" s="19"/>
      <c r="E175" s="20">
        <f t="shared" si="10"/>
        <v>-38.924404761904782</v>
      </c>
      <c r="F175" s="20">
        <f t="shared" si="10"/>
        <v>-3.7384920634920746</v>
      </c>
      <c r="G175" s="21"/>
      <c r="H175" s="20">
        <f t="shared" si="12"/>
        <v>145.51857827853414</v>
      </c>
      <c r="I175" s="22"/>
      <c r="J175" s="18">
        <f t="shared" si="13"/>
        <v>-6.2944170994165916</v>
      </c>
      <c r="K175" s="19"/>
      <c r="L175" s="18">
        <f t="shared" si="11"/>
        <v>12.644074964075482</v>
      </c>
      <c r="M175" s="18">
        <f t="shared" si="14"/>
        <v>2.5559250359245169</v>
      </c>
    </row>
    <row r="176" spans="1:13" x14ac:dyDescent="0.2">
      <c r="A176" s="19">
        <v>165</v>
      </c>
      <c r="B176" s="19">
        <v>218.75</v>
      </c>
      <c r="C176" s="19">
        <v>26.5</v>
      </c>
      <c r="D176" s="19"/>
      <c r="E176" s="20">
        <f t="shared" si="10"/>
        <v>39.825595238095218</v>
      </c>
      <c r="F176" s="20">
        <f t="shared" si="10"/>
        <v>7.5615079365079261</v>
      </c>
      <c r="G176" s="21"/>
      <c r="H176" s="20">
        <f t="shared" si="12"/>
        <v>301.14155446900924</v>
      </c>
      <c r="I176" s="22"/>
      <c r="J176" s="18">
        <f t="shared" si="13"/>
        <v>6.440147490873116</v>
      </c>
      <c r="K176" s="19"/>
      <c r="L176" s="18">
        <f t="shared" si="11"/>
        <v>25.37863955436519</v>
      </c>
      <c r="M176" s="18">
        <f t="shared" si="14"/>
        <v>1.1213604456348101</v>
      </c>
    </row>
    <row r="177" spans="1:13" x14ac:dyDescent="0.2">
      <c r="A177" s="19">
        <v>166</v>
      </c>
      <c r="B177" s="19">
        <v>217</v>
      </c>
      <c r="C177" s="19">
        <v>19</v>
      </c>
      <c r="D177" s="19"/>
      <c r="E177" s="20">
        <f t="shared" si="10"/>
        <v>38.075595238095218</v>
      </c>
      <c r="F177" s="20">
        <f t="shared" si="10"/>
        <v>6.1507936507926075E-2</v>
      </c>
      <c r="G177" s="21"/>
      <c r="H177" s="20">
        <f t="shared" si="12"/>
        <v>2.341951294406253</v>
      </c>
      <c r="I177" s="22"/>
      <c r="J177" s="18">
        <f t="shared" si="13"/>
        <v>6.1571571666444527</v>
      </c>
      <c r="K177" s="19"/>
      <c r="L177" s="18">
        <f t="shared" si="11"/>
        <v>25.095649230136527</v>
      </c>
      <c r="M177" s="18">
        <f t="shared" si="14"/>
        <v>-6.0956492301365266</v>
      </c>
    </row>
    <row r="178" spans="1:13" x14ac:dyDescent="0.2">
      <c r="A178" s="19">
        <v>167</v>
      </c>
      <c r="B178" s="19">
        <v>166.25</v>
      </c>
      <c r="C178" s="19">
        <v>21.4</v>
      </c>
      <c r="D178" s="19"/>
      <c r="E178" s="20">
        <f t="shared" si="10"/>
        <v>-12.674404761904782</v>
      </c>
      <c r="F178" s="20">
        <f t="shared" si="10"/>
        <v>2.4615079365079247</v>
      </c>
      <c r="G178" s="21"/>
      <c r="H178" s="20">
        <f t="shared" si="12"/>
        <v>-31.198147911942453</v>
      </c>
      <c r="I178" s="22"/>
      <c r="J178" s="18">
        <f t="shared" si="13"/>
        <v>-2.0495622359866879</v>
      </c>
      <c r="K178" s="19"/>
      <c r="L178" s="18">
        <f t="shared" si="11"/>
        <v>16.888929827505386</v>
      </c>
      <c r="M178" s="18">
        <f t="shared" si="14"/>
        <v>4.5110701724946125</v>
      </c>
    </row>
    <row r="179" spans="1:13" x14ac:dyDescent="0.2">
      <c r="A179" s="19">
        <v>168</v>
      </c>
      <c r="B179" s="19">
        <v>224.75</v>
      </c>
      <c r="C179" s="19">
        <v>20</v>
      </c>
      <c r="D179" s="19"/>
      <c r="E179" s="20">
        <f t="shared" si="10"/>
        <v>45.825595238095218</v>
      </c>
      <c r="F179" s="20">
        <f t="shared" si="10"/>
        <v>1.0615079365079261</v>
      </c>
      <c r="G179" s="21"/>
      <c r="H179" s="20">
        <f t="shared" si="12"/>
        <v>48.644233040437896</v>
      </c>
      <c r="I179" s="22"/>
      <c r="J179" s="18">
        <f t="shared" si="13"/>
        <v>7.4104000310856648</v>
      </c>
      <c r="K179" s="19"/>
      <c r="L179" s="18">
        <f t="shared" si="11"/>
        <v>26.348892094577739</v>
      </c>
      <c r="M179" s="18">
        <f t="shared" si="14"/>
        <v>-6.3488920945777387</v>
      </c>
    </row>
    <row r="180" spans="1:13" x14ac:dyDescent="0.2">
      <c r="A180" s="19">
        <v>169</v>
      </c>
      <c r="B180" s="19">
        <v>228.25</v>
      </c>
      <c r="C180" s="19">
        <v>34.700000000000003</v>
      </c>
      <c r="D180" s="19"/>
      <c r="E180" s="20">
        <f t="shared" si="10"/>
        <v>49.325595238095218</v>
      </c>
      <c r="F180" s="20">
        <f t="shared" si="10"/>
        <v>15.761507936507929</v>
      </c>
      <c r="G180" s="21"/>
      <c r="H180" s="20">
        <f t="shared" si="12"/>
        <v>777.44576081821549</v>
      </c>
      <c r="I180" s="22"/>
      <c r="J180" s="18">
        <f t="shared" si="13"/>
        <v>7.9763806795429844</v>
      </c>
      <c r="K180" s="19"/>
      <c r="L180" s="18">
        <f t="shared" si="11"/>
        <v>26.914872743035058</v>
      </c>
      <c r="M180" s="18">
        <f t="shared" si="14"/>
        <v>7.7851272569649446</v>
      </c>
    </row>
    <row r="181" spans="1:13" x14ac:dyDescent="0.2">
      <c r="A181" s="19">
        <v>170</v>
      </c>
      <c r="B181" s="19">
        <v>172.75</v>
      </c>
      <c r="C181" s="19">
        <v>16.5</v>
      </c>
      <c r="D181" s="19"/>
      <c r="E181" s="20">
        <f t="shared" si="10"/>
        <v>-6.1744047619047819</v>
      </c>
      <c r="F181" s="20">
        <f t="shared" si="10"/>
        <v>-2.4384920634920739</v>
      </c>
      <c r="G181" s="21"/>
      <c r="H181" s="20">
        <f t="shared" si="12"/>
        <v>15.056237008692479</v>
      </c>
      <c r="I181" s="22"/>
      <c r="J181" s="18">
        <f t="shared" si="13"/>
        <v>-0.9984553174230939</v>
      </c>
      <c r="K181" s="19"/>
      <c r="L181" s="18">
        <f t="shared" si="11"/>
        <v>17.94003674606898</v>
      </c>
      <c r="M181" s="18">
        <f t="shared" si="14"/>
        <v>-1.44003674606898</v>
      </c>
    </row>
    <row r="182" spans="1:13" x14ac:dyDescent="0.2">
      <c r="A182" s="19">
        <v>171</v>
      </c>
      <c r="B182" s="19">
        <v>152.25</v>
      </c>
      <c r="C182" s="19">
        <v>4.0999999999999996</v>
      </c>
      <c r="D182" s="19"/>
      <c r="E182" s="20">
        <f t="shared" si="10"/>
        <v>-26.674404761904782</v>
      </c>
      <c r="F182" s="20">
        <f t="shared" si="10"/>
        <v>-14.838492063492074</v>
      </c>
      <c r="G182" s="21"/>
      <c r="H182" s="20">
        <f t="shared" si="12"/>
        <v>395.80794335789932</v>
      </c>
      <c r="I182" s="22"/>
      <c r="J182" s="18">
        <f t="shared" si="13"/>
        <v>-4.3134848298159696</v>
      </c>
      <c r="K182" s="19"/>
      <c r="L182" s="18">
        <f t="shared" si="11"/>
        <v>14.625007233676104</v>
      </c>
      <c r="M182" s="18">
        <f t="shared" si="14"/>
        <v>-10.525007233676105</v>
      </c>
    </row>
    <row r="183" spans="1:13" x14ac:dyDescent="0.2">
      <c r="A183" s="19">
        <v>172</v>
      </c>
      <c r="B183" s="19">
        <v>125.75</v>
      </c>
      <c r="C183" s="19">
        <v>1.9</v>
      </c>
      <c r="D183" s="19"/>
      <c r="E183" s="20">
        <f t="shared" si="10"/>
        <v>-53.174404761904782</v>
      </c>
      <c r="F183" s="20">
        <f t="shared" si="10"/>
        <v>-17.038492063492075</v>
      </c>
      <c r="G183" s="21"/>
      <c r="H183" s="20">
        <f t="shared" si="12"/>
        <v>906.0116735166298</v>
      </c>
      <c r="I183" s="22"/>
      <c r="J183" s="18">
        <f t="shared" si="13"/>
        <v>-8.5987668824213941</v>
      </c>
      <c r="K183" s="19"/>
      <c r="L183" s="18">
        <f t="shared" si="11"/>
        <v>10.33972518107068</v>
      </c>
      <c r="M183" s="18">
        <f t="shared" si="14"/>
        <v>-8.4397251810706795</v>
      </c>
    </row>
    <row r="184" spans="1:13" x14ac:dyDescent="0.2">
      <c r="A184" s="19">
        <v>173</v>
      </c>
      <c r="B184" s="19">
        <v>177.25</v>
      </c>
      <c r="C184" s="19">
        <v>20.2</v>
      </c>
      <c r="D184" s="19"/>
      <c r="E184" s="20">
        <f t="shared" si="10"/>
        <v>-1.6744047619047819</v>
      </c>
      <c r="F184" s="20">
        <f t="shared" si="10"/>
        <v>1.2615079365079254</v>
      </c>
      <c r="G184" s="21"/>
      <c r="H184" s="20">
        <f t="shared" si="12"/>
        <v>-2.1122748960695454</v>
      </c>
      <c r="I184" s="22"/>
      <c r="J184" s="18">
        <f t="shared" si="13"/>
        <v>-0.27076591226368407</v>
      </c>
      <c r="K184" s="19"/>
      <c r="L184" s="18">
        <f t="shared" si="11"/>
        <v>18.66772615122839</v>
      </c>
      <c r="M184" s="18">
        <f t="shared" si="14"/>
        <v>1.5322738487716094</v>
      </c>
    </row>
    <row r="185" spans="1:13" x14ac:dyDescent="0.2">
      <c r="A185" s="19">
        <v>174</v>
      </c>
      <c r="B185" s="19">
        <v>176.25</v>
      </c>
      <c r="C185" s="19">
        <v>16.8</v>
      </c>
      <c r="D185" s="19"/>
      <c r="E185" s="20">
        <f t="shared" si="10"/>
        <v>-2.6744047619047819</v>
      </c>
      <c r="F185" s="20">
        <f t="shared" si="10"/>
        <v>-2.1384920634920732</v>
      </c>
      <c r="G185" s="21"/>
      <c r="H185" s="20">
        <f t="shared" si="12"/>
        <v>5.7191933578987841</v>
      </c>
      <c r="I185" s="22"/>
      <c r="J185" s="18">
        <f t="shared" si="13"/>
        <v>-0.43247466896577436</v>
      </c>
      <c r="K185" s="19"/>
      <c r="L185" s="18">
        <f t="shared" si="11"/>
        <v>18.5060173945263</v>
      </c>
      <c r="M185" s="18">
        <f t="shared" si="14"/>
        <v>-1.7060173945262989</v>
      </c>
    </row>
    <row r="186" spans="1:13" x14ac:dyDescent="0.2">
      <c r="A186" s="19">
        <v>175</v>
      </c>
      <c r="B186" s="19">
        <v>226.75</v>
      </c>
      <c r="C186" s="19">
        <v>24.6</v>
      </c>
      <c r="D186" s="19"/>
      <c r="E186" s="20">
        <f t="shared" si="10"/>
        <v>47.825595238095218</v>
      </c>
      <c r="F186" s="20">
        <f t="shared" si="10"/>
        <v>5.6615079365079275</v>
      </c>
      <c r="G186" s="21"/>
      <c r="H186" s="20">
        <f t="shared" si="12"/>
        <v>270.76498700869183</v>
      </c>
      <c r="I186" s="22"/>
      <c r="J186" s="18">
        <f t="shared" si="13"/>
        <v>7.7338175444898454</v>
      </c>
      <c r="K186" s="19"/>
      <c r="L186" s="18">
        <f t="shared" si="11"/>
        <v>26.672309607981919</v>
      </c>
      <c r="M186" s="18">
        <f t="shared" si="14"/>
        <v>-2.0723096079819179</v>
      </c>
    </row>
    <row r="187" spans="1:13" x14ac:dyDescent="0.2">
      <c r="A187" s="19">
        <v>176</v>
      </c>
      <c r="B187" s="19">
        <v>145.25</v>
      </c>
      <c r="C187" s="19">
        <v>10.4</v>
      </c>
      <c r="D187" s="19"/>
      <c r="E187" s="20">
        <f t="shared" si="10"/>
        <v>-33.674404761904782</v>
      </c>
      <c r="F187" s="20">
        <f t="shared" si="10"/>
        <v>-8.5384920634920736</v>
      </c>
      <c r="G187" s="21"/>
      <c r="H187" s="20">
        <f t="shared" si="12"/>
        <v>287.52863780234367</v>
      </c>
      <c r="I187" s="22"/>
      <c r="J187" s="18">
        <f t="shared" si="13"/>
        <v>-5.4454461267306122</v>
      </c>
      <c r="K187" s="19"/>
      <c r="L187" s="18">
        <f t="shared" si="11"/>
        <v>13.493045936761462</v>
      </c>
      <c r="M187" s="18">
        <f t="shared" si="14"/>
        <v>-3.0930459367614613</v>
      </c>
    </row>
    <row r="188" spans="1:13" x14ac:dyDescent="0.2">
      <c r="A188" s="19">
        <v>177</v>
      </c>
      <c r="B188" s="19">
        <v>151</v>
      </c>
      <c r="C188" s="19">
        <v>13.4</v>
      </c>
      <c r="D188" s="19"/>
      <c r="E188" s="20">
        <f t="shared" si="10"/>
        <v>-27.924404761904782</v>
      </c>
      <c r="F188" s="20">
        <f t="shared" si="10"/>
        <v>-5.5384920634920736</v>
      </c>
      <c r="G188" s="21"/>
      <c r="H188" s="20">
        <f t="shared" si="12"/>
        <v>154.65909415154991</v>
      </c>
      <c r="I188" s="22"/>
      <c r="J188" s="18">
        <f t="shared" si="13"/>
        <v>-4.5156207756935842</v>
      </c>
      <c r="K188" s="19"/>
      <c r="L188" s="18">
        <f t="shared" si="11"/>
        <v>14.42287128779849</v>
      </c>
      <c r="M188" s="18">
        <f t="shared" si="14"/>
        <v>-1.0228712877984893</v>
      </c>
    </row>
    <row r="189" spans="1:13" x14ac:dyDescent="0.2">
      <c r="A189" s="19">
        <v>178</v>
      </c>
      <c r="B189" s="19">
        <v>241.25</v>
      </c>
      <c r="C189" s="19">
        <v>28.8</v>
      </c>
      <c r="D189" s="19"/>
      <c r="E189" s="20">
        <f t="shared" si="10"/>
        <v>62.325595238095218</v>
      </c>
      <c r="F189" s="20">
        <f t="shared" si="10"/>
        <v>9.8615079365079268</v>
      </c>
      <c r="G189" s="21"/>
      <c r="H189" s="20">
        <f t="shared" si="12"/>
        <v>614.62435208805664</v>
      </c>
      <c r="I189" s="22"/>
      <c r="J189" s="18">
        <f t="shared" si="13"/>
        <v>10.078594516670172</v>
      </c>
      <c r="K189" s="19"/>
      <c r="L189" s="18">
        <f t="shared" si="11"/>
        <v>29.017086580162246</v>
      </c>
      <c r="M189" s="18">
        <f t="shared" si="14"/>
        <v>-0.21708658016224547</v>
      </c>
    </row>
    <row r="190" spans="1:13" x14ac:dyDescent="0.2">
      <c r="A190" s="19">
        <v>179</v>
      </c>
      <c r="B190" s="19">
        <v>187.25</v>
      </c>
      <c r="C190" s="19">
        <v>22</v>
      </c>
      <c r="D190" s="19"/>
      <c r="E190" s="20">
        <f t="shared" si="10"/>
        <v>8.3255952380952181</v>
      </c>
      <c r="F190" s="20">
        <f t="shared" si="10"/>
        <v>3.0615079365079261</v>
      </c>
      <c r="G190" s="21"/>
      <c r="H190" s="20">
        <f t="shared" si="12"/>
        <v>25.488875897581106</v>
      </c>
      <c r="I190" s="22"/>
      <c r="J190" s="18">
        <f t="shared" si="13"/>
        <v>1.346321654757233</v>
      </c>
      <c r="K190" s="19"/>
      <c r="L190" s="18">
        <f t="shared" si="11"/>
        <v>20.284813718249307</v>
      </c>
      <c r="M190" s="18">
        <f t="shared" si="14"/>
        <v>1.7151862817506931</v>
      </c>
    </row>
    <row r="191" spans="1:13" x14ac:dyDescent="0.2">
      <c r="A191" s="19">
        <v>180</v>
      </c>
      <c r="B191" s="19">
        <v>234.75</v>
      </c>
      <c r="C191" s="19">
        <v>16.8</v>
      </c>
      <c r="D191" s="19"/>
      <c r="E191" s="20">
        <f t="shared" si="10"/>
        <v>55.825595238095218</v>
      </c>
      <c r="F191" s="20">
        <f t="shared" si="10"/>
        <v>-2.1384920634920732</v>
      </c>
      <c r="G191" s="21"/>
      <c r="H191" s="20">
        <f t="shared" si="12"/>
        <v>-119.38259235638751</v>
      </c>
      <c r="I191" s="22"/>
      <c r="J191" s="18">
        <f t="shared" si="13"/>
        <v>9.0274875981065819</v>
      </c>
      <c r="K191" s="19"/>
      <c r="L191" s="18">
        <f t="shared" si="11"/>
        <v>27.965979661598656</v>
      </c>
      <c r="M191" s="18">
        <f t="shared" si="14"/>
        <v>-11.165979661598655</v>
      </c>
    </row>
    <row r="192" spans="1:13" x14ac:dyDescent="0.2">
      <c r="A192" s="19">
        <v>181</v>
      </c>
      <c r="B192" s="19">
        <v>219.25</v>
      </c>
      <c r="C192" s="19">
        <v>25.8</v>
      </c>
      <c r="D192" s="19"/>
      <c r="E192" s="20">
        <f t="shared" si="10"/>
        <v>40.325595238095218</v>
      </c>
      <c r="F192" s="20">
        <f t="shared" si="10"/>
        <v>6.8615079365079268</v>
      </c>
      <c r="G192" s="21"/>
      <c r="H192" s="20">
        <f t="shared" si="12"/>
        <v>276.69439177059661</v>
      </c>
      <c r="I192" s="22"/>
      <c r="J192" s="18">
        <f t="shared" si="13"/>
        <v>6.5210018692241576</v>
      </c>
      <c r="K192" s="19"/>
      <c r="L192" s="18">
        <f t="shared" si="11"/>
        <v>25.459493932716232</v>
      </c>
      <c r="M192" s="18">
        <f t="shared" si="14"/>
        <v>0.3405060672837692</v>
      </c>
    </row>
    <row r="193" spans="1:13" x14ac:dyDescent="0.2">
      <c r="A193" s="19">
        <v>182</v>
      </c>
      <c r="B193" s="19">
        <v>118.5</v>
      </c>
      <c r="C193" s="19">
        <v>0</v>
      </c>
      <c r="D193" s="19"/>
      <c r="E193" s="20">
        <f t="shared" si="10"/>
        <v>-60.424404761904782</v>
      </c>
      <c r="F193" s="20">
        <f t="shared" si="10"/>
        <v>-18.938492063492074</v>
      </c>
      <c r="G193" s="21"/>
      <c r="H193" s="20">
        <f t="shared" si="12"/>
        <v>1144.3471100245663</v>
      </c>
      <c r="I193" s="22"/>
      <c r="J193" s="18">
        <f t="shared" si="13"/>
        <v>-9.7711553685115575</v>
      </c>
      <c r="K193" s="19"/>
      <c r="L193" s="18">
        <f t="shared" si="11"/>
        <v>9.1673366949805164</v>
      </c>
      <c r="M193" s="18">
        <f t="shared" si="14"/>
        <v>-9.1673366949805164</v>
      </c>
    </row>
    <row r="194" spans="1:13" x14ac:dyDescent="0.2">
      <c r="A194" s="19">
        <v>183</v>
      </c>
      <c r="B194" s="19">
        <v>145.75</v>
      </c>
      <c r="C194" s="19">
        <v>11.9</v>
      </c>
      <c r="D194" s="19"/>
      <c r="E194" s="20">
        <f t="shared" si="10"/>
        <v>-33.174404761904782</v>
      </c>
      <c r="F194" s="20">
        <f t="shared" si="10"/>
        <v>-7.0384920634920736</v>
      </c>
      <c r="G194" s="21"/>
      <c r="H194" s="20">
        <f t="shared" si="12"/>
        <v>233.49778462774046</v>
      </c>
      <c r="I194" s="22"/>
      <c r="J194" s="18">
        <f t="shared" si="13"/>
        <v>-5.3645917483795635</v>
      </c>
      <c r="K194" s="19"/>
      <c r="L194" s="18">
        <f t="shared" si="11"/>
        <v>13.57390031511251</v>
      </c>
      <c r="M194" s="18">
        <f t="shared" si="14"/>
        <v>-1.67390031511251</v>
      </c>
    </row>
    <row r="195" spans="1:13" x14ac:dyDescent="0.2">
      <c r="A195" s="19">
        <v>184</v>
      </c>
      <c r="B195" s="19">
        <v>159.25</v>
      </c>
      <c r="C195" s="19">
        <v>12.4</v>
      </c>
      <c r="D195" s="19"/>
      <c r="E195" s="20">
        <f t="shared" si="10"/>
        <v>-19.674404761904782</v>
      </c>
      <c r="F195" s="20">
        <f t="shared" si="10"/>
        <v>-6.5384920634920736</v>
      </c>
      <c r="G195" s="21"/>
      <c r="H195" s="20">
        <f t="shared" si="12"/>
        <v>128.64093938964507</v>
      </c>
      <c r="I195" s="22"/>
      <c r="J195" s="18">
        <f t="shared" si="13"/>
        <v>-3.1815235329013305</v>
      </c>
      <c r="K195" s="19"/>
      <c r="L195" s="18">
        <f t="shared" si="11"/>
        <v>15.756968530590743</v>
      </c>
      <c r="M195" s="18">
        <f t="shared" si="14"/>
        <v>-3.3569685305907431</v>
      </c>
    </row>
    <row r="196" spans="1:13" x14ac:dyDescent="0.2">
      <c r="A196" s="19">
        <v>185</v>
      </c>
      <c r="B196" s="19">
        <v>170.5</v>
      </c>
      <c r="C196" s="19">
        <v>17.399999999999999</v>
      </c>
      <c r="D196" s="19"/>
      <c r="E196" s="20">
        <f t="shared" si="10"/>
        <v>-8.4244047619047819</v>
      </c>
      <c r="F196" s="20">
        <f t="shared" si="10"/>
        <v>-1.5384920634920753</v>
      </c>
      <c r="G196" s="21"/>
      <c r="H196" s="20">
        <f t="shared" si="12"/>
        <v>12.960879865835354</v>
      </c>
      <c r="I196" s="22"/>
      <c r="J196" s="18">
        <f t="shared" si="13"/>
        <v>-1.3623000200027988</v>
      </c>
      <c r="K196" s="19"/>
      <c r="L196" s="18">
        <f t="shared" si="11"/>
        <v>17.576192043489275</v>
      </c>
      <c r="M196" s="18">
        <f t="shared" si="14"/>
        <v>-0.17619204348927653</v>
      </c>
    </row>
    <row r="197" spans="1:13" x14ac:dyDescent="0.2">
      <c r="A197" s="19">
        <v>186</v>
      </c>
      <c r="B197" s="19">
        <v>167.5</v>
      </c>
      <c r="C197" s="19">
        <v>9.1999999999999993</v>
      </c>
      <c r="D197" s="19"/>
      <c r="E197" s="20">
        <f t="shared" si="10"/>
        <v>-11.424404761904782</v>
      </c>
      <c r="F197" s="20">
        <f t="shared" si="10"/>
        <v>-9.7384920634920746</v>
      </c>
      <c r="G197" s="21"/>
      <c r="H197" s="20">
        <f t="shared" si="12"/>
        <v>111.25647510393078</v>
      </c>
      <c r="I197" s="22"/>
      <c r="J197" s="18">
        <f t="shared" si="13"/>
        <v>-1.8474262901090732</v>
      </c>
      <c r="K197" s="19"/>
      <c r="L197" s="18">
        <f t="shared" si="11"/>
        <v>17.091065773383001</v>
      </c>
      <c r="M197" s="18">
        <f t="shared" si="14"/>
        <v>-7.8910657733830014</v>
      </c>
    </row>
    <row r="198" spans="1:13" x14ac:dyDescent="0.2">
      <c r="A198" s="19">
        <v>187</v>
      </c>
      <c r="B198" s="19">
        <v>232.75</v>
      </c>
      <c r="C198" s="19">
        <v>23</v>
      </c>
      <c r="D198" s="19"/>
      <c r="E198" s="20">
        <f t="shared" si="10"/>
        <v>53.825595238095218</v>
      </c>
      <c r="F198" s="20">
        <f t="shared" si="10"/>
        <v>4.0615079365079261</v>
      </c>
      <c r="G198" s="21"/>
      <c r="H198" s="20">
        <f t="shared" si="12"/>
        <v>218.61308224678697</v>
      </c>
      <c r="I198" s="22"/>
      <c r="J198" s="18">
        <f t="shared" si="13"/>
        <v>8.7040700847023942</v>
      </c>
      <c r="K198" s="19"/>
      <c r="L198" s="18">
        <f t="shared" si="11"/>
        <v>27.642562148194468</v>
      </c>
      <c r="M198" s="18">
        <f t="shared" si="14"/>
        <v>-4.6425621481944681</v>
      </c>
    </row>
    <row r="199" spans="1:13" x14ac:dyDescent="0.2">
      <c r="A199" s="19">
        <v>188</v>
      </c>
      <c r="B199" s="19">
        <v>210.5</v>
      </c>
      <c r="C199" s="19">
        <v>20.100000000000001</v>
      </c>
      <c r="D199" s="19"/>
      <c r="E199" s="20">
        <f t="shared" si="10"/>
        <v>31.575595238095218</v>
      </c>
      <c r="F199" s="20">
        <f t="shared" si="10"/>
        <v>1.1615079365079275</v>
      </c>
      <c r="G199" s="21"/>
      <c r="H199" s="20">
        <f t="shared" si="12"/>
        <v>36.675304469009518</v>
      </c>
      <c r="I199" s="22"/>
      <c r="J199" s="18">
        <f t="shared" si="13"/>
        <v>5.1060502480808623</v>
      </c>
      <c r="K199" s="19"/>
      <c r="L199" s="18">
        <f t="shared" si="11"/>
        <v>24.044542311572936</v>
      </c>
      <c r="M199" s="18">
        <f t="shared" si="14"/>
        <v>-3.9445423115729348</v>
      </c>
    </row>
    <row r="200" spans="1:13" x14ac:dyDescent="0.2">
      <c r="A200" s="19">
        <v>189</v>
      </c>
      <c r="B200" s="19">
        <v>202.25</v>
      </c>
      <c r="C200" s="19">
        <v>20.2</v>
      </c>
      <c r="D200" s="19"/>
      <c r="E200" s="20">
        <f t="shared" si="10"/>
        <v>23.325595238095218</v>
      </c>
      <c r="F200" s="20">
        <f t="shared" si="10"/>
        <v>1.2615079365079254</v>
      </c>
      <c r="G200" s="21"/>
      <c r="H200" s="20">
        <f t="shared" si="12"/>
        <v>29.425423516628587</v>
      </c>
      <c r="I200" s="22"/>
      <c r="J200" s="18">
        <f t="shared" si="13"/>
        <v>3.7719530052886086</v>
      </c>
      <c r="K200" s="19"/>
      <c r="L200" s="18">
        <f t="shared" si="11"/>
        <v>22.710445068780682</v>
      </c>
      <c r="M200" s="18">
        <f t="shared" si="14"/>
        <v>-2.5104450687806832</v>
      </c>
    </row>
    <row r="201" spans="1:13" x14ac:dyDescent="0.2">
      <c r="A201" s="19">
        <v>190</v>
      </c>
      <c r="B201" s="19">
        <v>185</v>
      </c>
      <c r="C201" s="19">
        <v>23.8</v>
      </c>
      <c r="D201" s="19"/>
      <c r="E201" s="20">
        <f t="shared" si="10"/>
        <v>6.0755952380952181</v>
      </c>
      <c r="F201" s="20">
        <f t="shared" si="10"/>
        <v>4.8615079365079268</v>
      </c>
      <c r="G201" s="21"/>
      <c r="H201" s="20">
        <f t="shared" si="12"/>
        <v>29.536554469009669</v>
      </c>
      <c r="I201" s="22"/>
      <c r="J201" s="18">
        <f t="shared" si="13"/>
        <v>0.98247695217752806</v>
      </c>
      <c r="K201" s="19"/>
      <c r="L201" s="18">
        <f t="shared" si="11"/>
        <v>19.920969015669602</v>
      </c>
      <c r="M201" s="18">
        <f t="shared" si="14"/>
        <v>3.8790309843303987</v>
      </c>
    </row>
    <row r="202" spans="1:13" x14ac:dyDescent="0.2">
      <c r="A202" s="19">
        <v>191</v>
      </c>
      <c r="B202" s="19">
        <v>153</v>
      </c>
      <c r="C202" s="19">
        <v>11.8</v>
      </c>
      <c r="D202" s="19"/>
      <c r="E202" s="20">
        <f t="shared" si="10"/>
        <v>-25.924404761904782</v>
      </c>
      <c r="F202" s="20">
        <f t="shared" si="10"/>
        <v>-7.1384920634920732</v>
      </c>
      <c r="G202" s="21"/>
      <c r="H202" s="20">
        <f t="shared" si="12"/>
        <v>185.0611576436134</v>
      </c>
      <c r="I202" s="22"/>
      <c r="J202" s="18">
        <f t="shared" si="13"/>
        <v>-4.1922032622894001</v>
      </c>
      <c r="K202" s="19"/>
      <c r="L202" s="18">
        <f t="shared" si="11"/>
        <v>14.746288801202674</v>
      </c>
      <c r="M202" s="18">
        <f t="shared" si="14"/>
        <v>-2.9462888012026731</v>
      </c>
    </row>
    <row r="203" spans="1:13" x14ac:dyDescent="0.2">
      <c r="A203" s="19">
        <v>192</v>
      </c>
      <c r="B203" s="19">
        <v>244.25</v>
      </c>
      <c r="C203" s="19">
        <v>36.5</v>
      </c>
      <c r="D203" s="19"/>
      <c r="E203" s="20">
        <f t="shared" si="10"/>
        <v>65.325595238095218</v>
      </c>
      <c r="F203" s="20">
        <f t="shared" si="10"/>
        <v>17.561507936507926</v>
      </c>
      <c r="G203" s="21"/>
      <c r="H203" s="20">
        <f t="shared" si="12"/>
        <v>1147.2159592309135</v>
      </c>
      <c r="I203" s="22"/>
      <c r="J203" s="18">
        <f t="shared" si="13"/>
        <v>10.56372078677645</v>
      </c>
      <c r="K203" s="19"/>
      <c r="L203" s="18">
        <f t="shared" si="11"/>
        <v>29.502212850268524</v>
      </c>
      <c r="M203" s="18">
        <f t="shared" si="14"/>
        <v>6.9977871497314759</v>
      </c>
    </row>
    <row r="204" spans="1:13" x14ac:dyDescent="0.2">
      <c r="A204" s="19">
        <v>193</v>
      </c>
      <c r="B204" s="19">
        <v>193.5</v>
      </c>
      <c r="C204" s="19">
        <v>16</v>
      </c>
      <c r="D204" s="19"/>
      <c r="E204" s="20">
        <f t="shared" ref="E204:F263" si="15">B204-B$8</f>
        <v>14.575595238095218</v>
      </c>
      <c r="F204" s="20">
        <f t="shared" si="15"/>
        <v>-2.9384920634920739</v>
      </c>
      <c r="G204" s="21"/>
      <c r="H204" s="20">
        <f t="shared" si="12"/>
        <v>-42.830270927815661</v>
      </c>
      <c r="I204" s="22"/>
      <c r="J204" s="18">
        <f t="shared" si="13"/>
        <v>2.3570013841453061</v>
      </c>
      <c r="K204" s="19"/>
      <c r="L204" s="18">
        <f t="shared" ref="L204:L263" si="16">$M$5+$M$3*B204</f>
        <v>21.29549344763738</v>
      </c>
      <c r="M204" s="18">
        <f t="shared" si="14"/>
        <v>-5.2954934476373801</v>
      </c>
    </row>
    <row r="205" spans="1:13" x14ac:dyDescent="0.2">
      <c r="A205" s="19">
        <v>194</v>
      </c>
      <c r="B205" s="19">
        <v>224.75</v>
      </c>
      <c r="C205" s="19">
        <v>24</v>
      </c>
      <c r="D205" s="19"/>
      <c r="E205" s="20">
        <f t="shared" si="15"/>
        <v>45.825595238095218</v>
      </c>
      <c r="F205" s="20">
        <f t="shared" si="15"/>
        <v>5.0615079365079261</v>
      </c>
      <c r="G205" s="21"/>
      <c r="H205" s="20">
        <f t="shared" ref="H205:H263" si="17">E205*F205</f>
        <v>231.94661399281878</v>
      </c>
      <c r="I205" s="22"/>
      <c r="J205" s="18">
        <f t="shared" ref="J205:J263" si="18">L205-$C$8</f>
        <v>7.4104000310856648</v>
      </c>
      <c r="K205" s="19"/>
      <c r="L205" s="18">
        <f t="shared" si="16"/>
        <v>26.348892094577739</v>
      </c>
      <c r="M205" s="18">
        <f t="shared" ref="M205:M263" si="19">C205-L205</f>
        <v>-2.3488920945777387</v>
      </c>
    </row>
    <row r="206" spans="1:13" x14ac:dyDescent="0.2">
      <c r="A206" s="19">
        <v>195</v>
      </c>
      <c r="B206" s="19">
        <v>162.75</v>
      </c>
      <c r="C206" s="19">
        <v>22.3</v>
      </c>
      <c r="D206" s="19"/>
      <c r="E206" s="20">
        <f t="shared" si="15"/>
        <v>-16.174404761904782</v>
      </c>
      <c r="F206" s="20">
        <f t="shared" si="15"/>
        <v>3.3615079365079268</v>
      </c>
      <c r="G206" s="21"/>
      <c r="H206" s="20">
        <f t="shared" si="17"/>
        <v>-54.370389975434527</v>
      </c>
      <c r="I206" s="22"/>
      <c r="J206" s="18">
        <f t="shared" si="18"/>
        <v>-2.615542884444011</v>
      </c>
      <c r="K206" s="19"/>
      <c r="L206" s="18">
        <f t="shared" si="16"/>
        <v>16.322949179048063</v>
      </c>
      <c r="M206" s="18">
        <f t="shared" si="19"/>
        <v>5.9770508209519377</v>
      </c>
    </row>
    <row r="207" spans="1:13" x14ac:dyDescent="0.2">
      <c r="A207" s="19">
        <v>196</v>
      </c>
      <c r="B207" s="19">
        <v>180</v>
      </c>
      <c r="C207" s="19">
        <v>24.8</v>
      </c>
      <c r="D207" s="19"/>
      <c r="E207" s="20">
        <f t="shared" si="15"/>
        <v>1.0755952380952181</v>
      </c>
      <c r="F207" s="20">
        <f t="shared" si="15"/>
        <v>5.8615079365079268</v>
      </c>
      <c r="G207" s="21"/>
      <c r="H207" s="20">
        <f t="shared" si="17"/>
        <v>6.3046100245652541</v>
      </c>
      <c r="I207" s="22"/>
      <c r="J207" s="18">
        <f t="shared" si="18"/>
        <v>0.17393316866706954</v>
      </c>
      <c r="K207" s="19"/>
      <c r="L207" s="18">
        <f t="shared" si="16"/>
        <v>19.112425232159143</v>
      </c>
      <c r="M207" s="18">
        <f t="shared" si="19"/>
        <v>5.6875747678408572</v>
      </c>
    </row>
    <row r="208" spans="1:13" x14ac:dyDescent="0.2">
      <c r="A208" s="19">
        <v>197</v>
      </c>
      <c r="B208" s="19">
        <v>156.25</v>
      </c>
      <c r="C208" s="19">
        <v>21.5</v>
      </c>
      <c r="D208" s="19"/>
      <c r="E208" s="20">
        <f t="shared" si="15"/>
        <v>-22.674404761904782</v>
      </c>
      <c r="F208" s="20">
        <f t="shared" si="15"/>
        <v>2.5615079365079261</v>
      </c>
      <c r="G208" s="21"/>
      <c r="H208" s="20">
        <f t="shared" si="17"/>
        <v>-58.080667753212211</v>
      </c>
      <c r="I208" s="22"/>
      <c r="J208" s="18">
        <f t="shared" si="18"/>
        <v>-3.6666498030076049</v>
      </c>
      <c r="K208" s="19"/>
      <c r="L208" s="18">
        <f t="shared" si="16"/>
        <v>15.271842260484469</v>
      </c>
      <c r="M208" s="18">
        <f t="shared" si="19"/>
        <v>6.228157739515531</v>
      </c>
    </row>
    <row r="209" spans="1:13" x14ac:dyDescent="0.2">
      <c r="A209" s="19">
        <v>198</v>
      </c>
      <c r="B209" s="19">
        <v>168</v>
      </c>
      <c r="C209" s="19">
        <v>17.600000000000001</v>
      </c>
      <c r="D209" s="19"/>
      <c r="E209" s="20">
        <f t="shared" si="15"/>
        <v>-10.924404761904782</v>
      </c>
      <c r="F209" s="20">
        <f t="shared" si="15"/>
        <v>-1.3384920634920725</v>
      </c>
      <c r="G209" s="21"/>
      <c r="H209" s="20">
        <f t="shared" si="17"/>
        <v>14.622229072184554</v>
      </c>
      <c r="I209" s="22"/>
      <c r="J209" s="18">
        <f t="shared" si="18"/>
        <v>-1.7665719117580281</v>
      </c>
      <c r="K209" s="19"/>
      <c r="L209" s="18">
        <f t="shared" si="16"/>
        <v>17.171920151734046</v>
      </c>
      <c r="M209" s="18">
        <f t="shared" si="19"/>
        <v>0.42807984826595558</v>
      </c>
    </row>
    <row r="210" spans="1:13" x14ac:dyDescent="0.2">
      <c r="A210" s="19">
        <v>199</v>
      </c>
      <c r="B210" s="19">
        <v>167.25</v>
      </c>
      <c r="C210" s="19">
        <v>7.3</v>
      </c>
      <c r="D210" s="19"/>
      <c r="E210" s="20">
        <f t="shared" si="15"/>
        <v>-11.674404761904782</v>
      </c>
      <c r="F210" s="20">
        <f t="shared" si="15"/>
        <v>-11.638492063492073</v>
      </c>
      <c r="G210" s="21"/>
      <c r="H210" s="20">
        <f t="shared" si="17"/>
        <v>135.87246716742288</v>
      </c>
      <c r="I210" s="22"/>
      <c r="J210" s="18">
        <f t="shared" si="18"/>
        <v>-1.8878534792845976</v>
      </c>
      <c r="K210" s="19"/>
      <c r="L210" s="18">
        <f t="shared" si="16"/>
        <v>17.050638584207476</v>
      </c>
      <c r="M210" s="18">
        <f t="shared" si="19"/>
        <v>-9.7506385842074756</v>
      </c>
    </row>
    <row r="211" spans="1:13" x14ac:dyDescent="0.2">
      <c r="A211" s="19">
        <v>200</v>
      </c>
      <c r="B211" s="19">
        <v>170.75</v>
      </c>
      <c r="C211" s="19">
        <v>22.6</v>
      </c>
      <c r="D211" s="19"/>
      <c r="E211" s="20">
        <f t="shared" si="15"/>
        <v>-8.1744047619047819</v>
      </c>
      <c r="F211" s="20">
        <f t="shared" si="15"/>
        <v>3.6615079365079275</v>
      </c>
      <c r="G211" s="21"/>
      <c r="H211" s="20">
        <f t="shared" si="17"/>
        <v>-29.930647911942554</v>
      </c>
      <c r="I211" s="22"/>
      <c r="J211" s="18">
        <f t="shared" si="18"/>
        <v>-1.321872830827278</v>
      </c>
      <c r="K211" s="19"/>
      <c r="L211" s="18">
        <f t="shared" si="16"/>
        <v>17.616619232664796</v>
      </c>
      <c r="M211" s="18">
        <f t="shared" si="19"/>
        <v>4.9833807673352055</v>
      </c>
    </row>
    <row r="212" spans="1:13" x14ac:dyDescent="0.2">
      <c r="A212" s="19">
        <v>201</v>
      </c>
      <c r="B212" s="19">
        <v>178.25</v>
      </c>
      <c r="C212" s="19">
        <v>12.5</v>
      </c>
      <c r="D212" s="19"/>
      <c r="E212" s="20">
        <f t="shared" si="15"/>
        <v>-0.67440476190478194</v>
      </c>
      <c r="F212" s="20">
        <f t="shared" si="15"/>
        <v>-6.4384920634920739</v>
      </c>
      <c r="G212" s="21"/>
      <c r="H212" s="20">
        <f t="shared" si="17"/>
        <v>4.3421497071052002</v>
      </c>
      <c r="I212" s="22"/>
      <c r="J212" s="18">
        <f t="shared" si="18"/>
        <v>-0.10905715556159024</v>
      </c>
      <c r="K212" s="19"/>
      <c r="L212" s="18">
        <f t="shared" si="16"/>
        <v>18.829434907930484</v>
      </c>
      <c r="M212" s="18">
        <f t="shared" si="19"/>
        <v>-6.3294349079304837</v>
      </c>
    </row>
    <row r="213" spans="1:13" x14ac:dyDescent="0.2">
      <c r="A213" s="19">
        <v>202</v>
      </c>
      <c r="B213" s="19">
        <v>150</v>
      </c>
      <c r="C213" s="19">
        <v>21.7</v>
      </c>
      <c r="D213" s="19"/>
      <c r="E213" s="20">
        <f t="shared" si="15"/>
        <v>-28.924404761904782</v>
      </c>
      <c r="F213" s="20">
        <f t="shared" si="15"/>
        <v>2.7615079365079254</v>
      </c>
      <c r="G213" s="21"/>
      <c r="H213" s="20">
        <f t="shared" si="17"/>
        <v>-79.874973308767679</v>
      </c>
      <c r="I213" s="22"/>
      <c r="J213" s="18">
        <f t="shared" si="18"/>
        <v>-4.6773295323956745</v>
      </c>
      <c r="K213" s="19"/>
      <c r="L213" s="18">
        <f t="shared" si="16"/>
        <v>14.261162531096399</v>
      </c>
      <c r="M213" s="18">
        <f t="shared" si="19"/>
        <v>7.4388374689035999</v>
      </c>
    </row>
    <row r="214" spans="1:13" x14ac:dyDescent="0.2">
      <c r="A214" s="19">
        <v>203</v>
      </c>
      <c r="B214" s="19">
        <v>200.5</v>
      </c>
      <c r="C214" s="19">
        <v>27.7</v>
      </c>
      <c r="D214" s="19"/>
      <c r="E214" s="20">
        <f t="shared" si="15"/>
        <v>21.575595238095218</v>
      </c>
      <c r="F214" s="20">
        <f t="shared" si="15"/>
        <v>8.7615079365079254</v>
      </c>
      <c r="G214" s="21"/>
      <c r="H214" s="20">
        <f t="shared" si="17"/>
        <v>189.03474891345385</v>
      </c>
      <c r="I214" s="22"/>
      <c r="J214" s="18">
        <f t="shared" si="18"/>
        <v>3.4889626810599452</v>
      </c>
      <c r="K214" s="19"/>
      <c r="L214" s="18">
        <f t="shared" si="16"/>
        <v>22.427454744552019</v>
      </c>
      <c r="M214" s="18">
        <f t="shared" si="19"/>
        <v>5.2725452554479801</v>
      </c>
    </row>
    <row r="215" spans="1:13" x14ac:dyDescent="0.2">
      <c r="A215" s="19">
        <v>204</v>
      </c>
      <c r="B215" s="19">
        <v>184</v>
      </c>
      <c r="C215" s="19">
        <v>6.8</v>
      </c>
      <c r="D215" s="19"/>
      <c r="E215" s="20">
        <f t="shared" si="15"/>
        <v>5.0755952380952181</v>
      </c>
      <c r="F215" s="20">
        <f t="shared" si="15"/>
        <v>-12.138492063492073</v>
      </c>
      <c r="G215" s="21"/>
      <c r="H215" s="20">
        <f t="shared" si="17"/>
        <v>-61.610072515116961</v>
      </c>
      <c r="I215" s="22"/>
      <c r="J215" s="18">
        <f t="shared" si="18"/>
        <v>0.82076819547543423</v>
      </c>
      <c r="K215" s="19"/>
      <c r="L215" s="18">
        <f t="shared" si="16"/>
        <v>19.759260258967508</v>
      </c>
      <c r="M215" s="18">
        <f t="shared" si="19"/>
        <v>-12.959260258967507</v>
      </c>
    </row>
    <row r="216" spans="1:13" x14ac:dyDescent="0.2">
      <c r="A216" s="19">
        <v>205</v>
      </c>
      <c r="B216" s="19">
        <v>223</v>
      </c>
      <c r="C216" s="19">
        <v>33.4</v>
      </c>
      <c r="D216" s="19"/>
      <c r="E216" s="20">
        <f t="shared" si="15"/>
        <v>44.075595238095218</v>
      </c>
      <c r="F216" s="20">
        <f t="shared" si="15"/>
        <v>14.461507936507925</v>
      </c>
      <c r="G216" s="21"/>
      <c r="H216" s="20">
        <f t="shared" si="17"/>
        <v>637.39957034202484</v>
      </c>
      <c r="I216" s="22"/>
      <c r="J216" s="18">
        <f t="shared" si="18"/>
        <v>7.1274097068570015</v>
      </c>
      <c r="K216" s="19"/>
      <c r="L216" s="18">
        <f t="shared" si="16"/>
        <v>26.065901770349075</v>
      </c>
      <c r="M216" s="18">
        <f t="shared" si="19"/>
        <v>7.3340982296509232</v>
      </c>
    </row>
    <row r="217" spans="1:13" x14ac:dyDescent="0.2">
      <c r="A217" s="19">
        <v>206</v>
      </c>
      <c r="B217" s="19">
        <v>208.75</v>
      </c>
      <c r="C217" s="19">
        <v>16.600000000000001</v>
      </c>
      <c r="D217" s="19"/>
      <c r="E217" s="20">
        <f t="shared" si="15"/>
        <v>29.825595238095218</v>
      </c>
      <c r="F217" s="20">
        <f t="shared" si="15"/>
        <v>-2.3384920634920725</v>
      </c>
      <c r="G217" s="21"/>
      <c r="H217" s="20">
        <f t="shared" si="17"/>
        <v>-69.746917753212614</v>
      </c>
      <c r="I217" s="22"/>
      <c r="J217" s="18">
        <f t="shared" si="18"/>
        <v>4.8230599238521989</v>
      </c>
      <c r="K217" s="19"/>
      <c r="L217" s="18">
        <f t="shared" si="16"/>
        <v>23.761551987344273</v>
      </c>
      <c r="M217" s="18">
        <f t="shared" si="19"/>
        <v>-7.1615519873442715</v>
      </c>
    </row>
    <row r="218" spans="1:13" x14ac:dyDescent="0.2">
      <c r="A218" s="19">
        <v>207</v>
      </c>
      <c r="B218" s="19">
        <v>166</v>
      </c>
      <c r="C218" s="19">
        <v>31.7</v>
      </c>
      <c r="D218" s="19"/>
      <c r="E218" s="20">
        <f t="shared" si="15"/>
        <v>-12.924404761904782</v>
      </c>
      <c r="F218" s="20">
        <f t="shared" si="15"/>
        <v>12.761507936507925</v>
      </c>
      <c r="G218" s="21"/>
      <c r="H218" s="20">
        <f t="shared" si="17"/>
        <v>-164.93489394368871</v>
      </c>
      <c r="I218" s="22"/>
      <c r="J218" s="18">
        <f t="shared" si="18"/>
        <v>-2.0899894251622122</v>
      </c>
      <c r="K218" s="19"/>
      <c r="L218" s="18">
        <f t="shared" si="16"/>
        <v>16.848502638329862</v>
      </c>
      <c r="M218" s="18">
        <f t="shared" si="19"/>
        <v>14.851497361670138</v>
      </c>
    </row>
    <row r="219" spans="1:13" x14ac:dyDescent="0.2">
      <c r="A219" s="19">
        <v>208</v>
      </c>
      <c r="B219" s="19">
        <v>195</v>
      </c>
      <c r="C219" s="19">
        <v>31.5</v>
      </c>
      <c r="D219" s="19"/>
      <c r="E219" s="20">
        <f t="shared" si="15"/>
        <v>16.075595238095218</v>
      </c>
      <c r="F219" s="20">
        <f t="shared" si="15"/>
        <v>12.561507936507926</v>
      </c>
      <c r="G219" s="21"/>
      <c r="H219" s="20">
        <f t="shared" si="17"/>
        <v>201.93371716742212</v>
      </c>
      <c r="I219" s="22"/>
      <c r="J219" s="18">
        <f t="shared" si="18"/>
        <v>2.5995645191984416</v>
      </c>
      <c r="K219" s="19"/>
      <c r="L219" s="18">
        <f t="shared" si="16"/>
        <v>21.538056582690515</v>
      </c>
      <c r="M219" s="18">
        <f t="shared" si="19"/>
        <v>9.9619434173094845</v>
      </c>
    </row>
    <row r="220" spans="1:13" x14ac:dyDescent="0.2">
      <c r="A220" s="19">
        <v>209</v>
      </c>
      <c r="B220" s="19">
        <v>160.5</v>
      </c>
      <c r="C220" s="19">
        <v>10.1</v>
      </c>
      <c r="D220" s="19"/>
      <c r="E220" s="20">
        <f t="shared" si="15"/>
        <v>-18.424404761904782</v>
      </c>
      <c r="F220" s="20">
        <f t="shared" si="15"/>
        <v>-8.8384920634920743</v>
      </c>
      <c r="G220" s="21"/>
      <c r="H220" s="20">
        <f t="shared" si="17"/>
        <v>162.84395526266098</v>
      </c>
      <c r="I220" s="22"/>
      <c r="J220" s="18">
        <f t="shared" si="18"/>
        <v>-2.9793875870237159</v>
      </c>
      <c r="K220" s="19"/>
      <c r="L220" s="18">
        <f t="shared" si="16"/>
        <v>15.959104476468358</v>
      </c>
      <c r="M220" s="18">
        <f t="shared" si="19"/>
        <v>-5.8591044764683584</v>
      </c>
    </row>
    <row r="221" spans="1:13" x14ac:dyDescent="0.2">
      <c r="A221" s="19">
        <v>210</v>
      </c>
      <c r="B221" s="19">
        <v>159.75</v>
      </c>
      <c r="C221" s="19">
        <v>11.3</v>
      </c>
      <c r="D221" s="19"/>
      <c r="E221" s="20">
        <f t="shared" si="15"/>
        <v>-19.174404761904782</v>
      </c>
      <c r="F221" s="20">
        <f t="shared" si="15"/>
        <v>-7.6384920634920732</v>
      </c>
      <c r="G221" s="21"/>
      <c r="H221" s="20">
        <f t="shared" si="17"/>
        <v>146.46353859599429</v>
      </c>
      <c r="I221" s="22"/>
      <c r="J221" s="18">
        <f t="shared" si="18"/>
        <v>-3.1006691545502854</v>
      </c>
      <c r="K221" s="19"/>
      <c r="L221" s="18">
        <f t="shared" si="16"/>
        <v>15.837822908941789</v>
      </c>
      <c r="M221" s="18">
        <f t="shared" si="19"/>
        <v>-4.5378229089417879</v>
      </c>
    </row>
    <row r="222" spans="1:13" x14ac:dyDescent="0.2">
      <c r="A222" s="19">
        <v>211</v>
      </c>
      <c r="B222" s="19">
        <v>140.5</v>
      </c>
      <c r="C222" s="19">
        <v>7.8</v>
      </c>
      <c r="D222" s="19"/>
      <c r="E222" s="20">
        <f t="shared" si="15"/>
        <v>-38.424404761904782</v>
      </c>
      <c r="F222" s="20">
        <f t="shared" si="15"/>
        <v>-11.138492063492073</v>
      </c>
      <c r="G222" s="21"/>
      <c r="H222" s="20">
        <f t="shared" si="17"/>
        <v>427.98992748488342</v>
      </c>
      <c r="I222" s="22"/>
      <c r="J222" s="18">
        <f t="shared" si="18"/>
        <v>-6.2135627210655464</v>
      </c>
      <c r="K222" s="19"/>
      <c r="L222" s="18">
        <f t="shared" si="16"/>
        <v>12.724929342426528</v>
      </c>
      <c r="M222" s="18">
        <f t="shared" si="19"/>
        <v>-4.9249293424265277</v>
      </c>
    </row>
    <row r="223" spans="1:13" x14ac:dyDescent="0.2">
      <c r="A223" s="19">
        <v>212</v>
      </c>
      <c r="B223" s="19">
        <v>216.25</v>
      </c>
      <c r="C223" s="19">
        <v>26.4</v>
      </c>
      <c r="D223" s="19"/>
      <c r="E223" s="20">
        <f t="shared" si="15"/>
        <v>37.325595238095218</v>
      </c>
      <c r="F223" s="20">
        <f t="shared" si="15"/>
        <v>7.4615079365079247</v>
      </c>
      <c r="G223" s="21"/>
      <c r="H223" s="20">
        <f t="shared" si="17"/>
        <v>278.50522510392989</v>
      </c>
      <c r="I223" s="22"/>
      <c r="J223" s="18">
        <f t="shared" si="18"/>
        <v>6.0358755991178867</v>
      </c>
      <c r="K223" s="19"/>
      <c r="L223" s="18">
        <f t="shared" si="16"/>
        <v>24.974367662609961</v>
      </c>
      <c r="M223" s="18">
        <f t="shared" si="19"/>
        <v>1.4256323373900379</v>
      </c>
    </row>
    <row r="224" spans="1:13" x14ac:dyDescent="0.2">
      <c r="A224" s="19">
        <v>213</v>
      </c>
      <c r="B224" s="19">
        <v>168.25</v>
      </c>
      <c r="C224" s="19">
        <v>19.3</v>
      </c>
      <c r="D224" s="19"/>
      <c r="E224" s="20">
        <f t="shared" si="15"/>
        <v>-10.674404761904782</v>
      </c>
      <c r="F224" s="20">
        <f t="shared" si="15"/>
        <v>0.36150793650792679</v>
      </c>
      <c r="G224" s="21"/>
      <c r="H224" s="20">
        <f t="shared" si="17"/>
        <v>-3.8588820389265854</v>
      </c>
      <c r="I224" s="22"/>
      <c r="J224" s="18">
        <f t="shared" si="18"/>
        <v>-1.7261447225825073</v>
      </c>
      <c r="K224" s="19"/>
      <c r="L224" s="18">
        <f t="shared" si="16"/>
        <v>17.212347340909567</v>
      </c>
      <c r="M224" s="18">
        <f t="shared" si="19"/>
        <v>2.0876526590904341</v>
      </c>
    </row>
    <row r="225" spans="1:13" x14ac:dyDescent="0.2">
      <c r="A225" s="19">
        <v>214</v>
      </c>
      <c r="B225" s="19">
        <v>194.75</v>
      </c>
      <c r="C225" s="19">
        <v>18.5</v>
      </c>
      <c r="D225" s="19"/>
      <c r="E225" s="20">
        <f t="shared" si="15"/>
        <v>15.825595238095218</v>
      </c>
      <c r="F225" s="20">
        <f t="shared" si="15"/>
        <v>-0.43849206349207392</v>
      </c>
      <c r="G225" s="21"/>
      <c r="H225" s="20">
        <f t="shared" si="17"/>
        <v>-6.9393979119427112</v>
      </c>
      <c r="I225" s="22"/>
      <c r="J225" s="18">
        <f t="shared" si="18"/>
        <v>2.5591373300229172</v>
      </c>
      <c r="K225" s="19"/>
      <c r="L225" s="18">
        <f t="shared" si="16"/>
        <v>21.497629393514991</v>
      </c>
      <c r="M225" s="18">
        <f t="shared" si="19"/>
        <v>-2.9976293935149911</v>
      </c>
    </row>
    <row r="226" spans="1:13" x14ac:dyDescent="0.2">
      <c r="A226" s="19">
        <v>215</v>
      </c>
      <c r="B226" s="19">
        <v>172.75</v>
      </c>
      <c r="C226" s="19">
        <v>19.3</v>
      </c>
      <c r="D226" s="19"/>
      <c r="E226" s="20">
        <f t="shared" si="15"/>
        <v>-6.1744047619047819</v>
      </c>
      <c r="F226" s="20">
        <f t="shared" si="15"/>
        <v>0.36150793650792679</v>
      </c>
      <c r="G226" s="21"/>
      <c r="H226" s="20">
        <f t="shared" si="17"/>
        <v>-2.2320963246409149</v>
      </c>
      <c r="I226" s="22"/>
      <c r="J226" s="18">
        <f t="shared" si="18"/>
        <v>-0.9984553174230939</v>
      </c>
      <c r="K226" s="19"/>
      <c r="L226" s="18">
        <f t="shared" si="16"/>
        <v>17.94003674606898</v>
      </c>
      <c r="M226" s="18">
        <f t="shared" si="19"/>
        <v>1.3599632539310207</v>
      </c>
    </row>
    <row r="227" spans="1:13" x14ac:dyDescent="0.2">
      <c r="A227" s="19">
        <v>216</v>
      </c>
      <c r="B227" s="19">
        <v>219</v>
      </c>
      <c r="C227" s="19">
        <v>45.1</v>
      </c>
      <c r="D227" s="19"/>
      <c r="E227" s="20">
        <f t="shared" si="15"/>
        <v>40.075595238095218</v>
      </c>
      <c r="F227" s="20">
        <f t="shared" si="15"/>
        <v>26.161507936507927</v>
      </c>
      <c r="G227" s="21"/>
      <c r="H227" s="20">
        <f t="shared" si="17"/>
        <v>1048.4380028817075</v>
      </c>
      <c r="I227" s="22"/>
      <c r="J227" s="18">
        <f t="shared" si="18"/>
        <v>6.4805746800486403</v>
      </c>
      <c r="K227" s="19"/>
      <c r="L227" s="18">
        <f t="shared" si="16"/>
        <v>25.419066743540714</v>
      </c>
      <c r="M227" s="18">
        <f t="shared" si="19"/>
        <v>19.680933256459287</v>
      </c>
    </row>
    <row r="228" spans="1:13" x14ac:dyDescent="0.2">
      <c r="A228" s="19">
        <v>217</v>
      </c>
      <c r="B228" s="19">
        <v>149.25</v>
      </c>
      <c r="C228" s="19">
        <v>13.8</v>
      </c>
      <c r="D228" s="19"/>
      <c r="E228" s="20">
        <f t="shared" si="15"/>
        <v>-29.674404761904782</v>
      </c>
      <c r="F228" s="20">
        <f t="shared" si="15"/>
        <v>-5.1384920634920732</v>
      </c>
      <c r="G228" s="21"/>
      <c r="H228" s="20">
        <f t="shared" si="17"/>
        <v>152.4816933578991</v>
      </c>
      <c r="I228" s="22"/>
      <c r="J228" s="18">
        <f t="shared" si="18"/>
        <v>-4.798611099922244</v>
      </c>
      <c r="K228" s="19"/>
      <c r="L228" s="18">
        <f t="shared" si="16"/>
        <v>14.13988096356983</v>
      </c>
      <c r="M228" s="18">
        <f t="shared" si="19"/>
        <v>-0.33988096356982922</v>
      </c>
    </row>
    <row r="229" spans="1:13" x14ac:dyDescent="0.2">
      <c r="A229" s="19">
        <v>218</v>
      </c>
      <c r="B229" s="19">
        <v>154.5</v>
      </c>
      <c r="C229" s="19">
        <v>8.1999999999999993</v>
      </c>
      <c r="D229" s="19"/>
      <c r="E229" s="20">
        <f t="shared" si="15"/>
        <v>-24.424404761904782</v>
      </c>
      <c r="F229" s="20">
        <f t="shared" si="15"/>
        <v>-10.738492063492075</v>
      </c>
      <c r="G229" s="21"/>
      <c r="H229" s="20">
        <f t="shared" si="17"/>
        <v>262.28127669123256</v>
      </c>
      <c r="I229" s="22"/>
      <c r="J229" s="18">
        <f t="shared" si="18"/>
        <v>-3.9496401272362647</v>
      </c>
      <c r="K229" s="19"/>
      <c r="L229" s="18">
        <f t="shared" si="16"/>
        <v>14.988851936255809</v>
      </c>
      <c r="M229" s="18">
        <f t="shared" si="19"/>
        <v>-6.78885193625581</v>
      </c>
    </row>
    <row r="230" spans="1:13" x14ac:dyDescent="0.2">
      <c r="A230" s="19">
        <v>219</v>
      </c>
      <c r="B230" s="19">
        <v>199.25</v>
      </c>
      <c r="C230" s="19">
        <v>23.9</v>
      </c>
      <c r="D230" s="19"/>
      <c r="E230" s="20">
        <f t="shared" si="15"/>
        <v>20.325595238095218</v>
      </c>
      <c r="F230" s="20">
        <f t="shared" si="15"/>
        <v>4.9615079365079247</v>
      </c>
      <c r="G230" s="21"/>
      <c r="H230" s="20">
        <f t="shared" si="17"/>
        <v>100.84560208805711</v>
      </c>
      <c r="I230" s="22"/>
      <c r="J230" s="18">
        <f t="shared" si="18"/>
        <v>3.2868267351823306</v>
      </c>
      <c r="K230" s="19"/>
      <c r="L230" s="18">
        <f t="shared" si="16"/>
        <v>22.225318798674405</v>
      </c>
      <c r="M230" s="18">
        <f t="shared" si="19"/>
        <v>1.6746812013255941</v>
      </c>
    </row>
    <row r="231" spans="1:13" x14ac:dyDescent="0.2">
      <c r="A231" s="19">
        <v>220</v>
      </c>
      <c r="B231" s="19">
        <v>154.5</v>
      </c>
      <c r="C231" s="19">
        <v>15.1</v>
      </c>
      <c r="D231" s="19"/>
      <c r="E231" s="20">
        <f t="shared" si="15"/>
        <v>-24.424404761904782</v>
      </c>
      <c r="F231" s="20">
        <f t="shared" si="15"/>
        <v>-3.8384920634920743</v>
      </c>
      <c r="G231" s="21"/>
      <c r="H231" s="20">
        <f t="shared" si="17"/>
        <v>93.752883834089531</v>
      </c>
      <c r="I231" s="22"/>
      <c r="J231" s="18">
        <f t="shared" si="18"/>
        <v>-3.9496401272362647</v>
      </c>
      <c r="K231" s="19"/>
      <c r="L231" s="18">
        <f t="shared" si="16"/>
        <v>14.988851936255809</v>
      </c>
      <c r="M231" s="18">
        <f t="shared" si="19"/>
        <v>0.1111480637441904</v>
      </c>
    </row>
    <row r="232" spans="1:13" x14ac:dyDescent="0.2">
      <c r="A232" s="19">
        <v>221</v>
      </c>
      <c r="B232" s="19">
        <v>153.25</v>
      </c>
      <c r="C232" s="19">
        <v>12.7</v>
      </c>
      <c r="D232" s="19"/>
      <c r="E232" s="20">
        <f t="shared" si="15"/>
        <v>-25.674404761904782</v>
      </c>
      <c r="F232" s="20">
        <f t="shared" si="15"/>
        <v>-6.2384920634920746</v>
      </c>
      <c r="G232" s="21"/>
      <c r="H232" s="20">
        <f t="shared" si="17"/>
        <v>160.16957034202611</v>
      </c>
      <c r="I232" s="22"/>
      <c r="J232" s="18">
        <f t="shared" si="18"/>
        <v>-4.1517760731138793</v>
      </c>
      <c r="K232" s="19"/>
      <c r="L232" s="18">
        <f t="shared" si="16"/>
        <v>14.786715990378195</v>
      </c>
      <c r="M232" s="18">
        <f t="shared" si="19"/>
        <v>-2.0867159903781953</v>
      </c>
    </row>
    <row r="233" spans="1:13" x14ac:dyDescent="0.2">
      <c r="A233" s="19">
        <v>222</v>
      </c>
      <c r="B233" s="19">
        <v>230</v>
      </c>
      <c r="C233" s="19">
        <v>25.3</v>
      </c>
      <c r="D233" s="19"/>
      <c r="E233" s="20">
        <f t="shared" si="15"/>
        <v>51.075595238095218</v>
      </c>
      <c r="F233" s="20">
        <f t="shared" si="15"/>
        <v>6.3615079365079268</v>
      </c>
      <c r="G233" s="21"/>
      <c r="H233" s="20">
        <f t="shared" si="17"/>
        <v>324.91780446900918</v>
      </c>
      <c r="I233" s="22"/>
      <c r="J233" s="18">
        <f t="shared" si="18"/>
        <v>8.2593710037716477</v>
      </c>
      <c r="K233" s="19"/>
      <c r="L233" s="18">
        <f t="shared" si="16"/>
        <v>27.197863067263722</v>
      </c>
      <c r="M233" s="18">
        <f t="shared" si="19"/>
        <v>-1.8978630672637209</v>
      </c>
    </row>
    <row r="234" spans="1:13" x14ac:dyDescent="0.2">
      <c r="A234" s="19">
        <v>223</v>
      </c>
      <c r="B234" s="19">
        <v>161.75</v>
      </c>
      <c r="C234" s="19">
        <v>11.9</v>
      </c>
      <c r="D234" s="19"/>
      <c r="E234" s="20">
        <f t="shared" si="15"/>
        <v>-17.174404761904782</v>
      </c>
      <c r="F234" s="20">
        <f t="shared" si="15"/>
        <v>-7.0384920634920736</v>
      </c>
      <c r="G234" s="21"/>
      <c r="H234" s="20">
        <f t="shared" si="17"/>
        <v>120.88191161186728</v>
      </c>
      <c r="I234" s="22"/>
      <c r="J234" s="18">
        <f t="shared" si="18"/>
        <v>-2.7772516411461012</v>
      </c>
      <c r="K234" s="19"/>
      <c r="L234" s="18">
        <f t="shared" si="16"/>
        <v>16.161240422345973</v>
      </c>
      <c r="M234" s="18">
        <f t="shared" si="19"/>
        <v>-4.2612404223459723</v>
      </c>
    </row>
    <row r="235" spans="1:13" x14ac:dyDescent="0.2">
      <c r="A235" s="19">
        <v>224</v>
      </c>
      <c r="B235" s="19">
        <v>142.25</v>
      </c>
      <c r="C235" s="19">
        <v>6.1</v>
      </c>
      <c r="D235" s="19"/>
      <c r="E235" s="20">
        <f t="shared" si="15"/>
        <v>-36.674404761904782</v>
      </c>
      <c r="F235" s="20">
        <f t="shared" si="15"/>
        <v>-12.838492063492074</v>
      </c>
      <c r="G235" s="21"/>
      <c r="H235" s="20">
        <f t="shared" si="17"/>
        <v>470.84405446901047</v>
      </c>
      <c r="I235" s="22"/>
      <c r="J235" s="18">
        <f t="shared" si="18"/>
        <v>-5.9305723968368866</v>
      </c>
      <c r="K235" s="19"/>
      <c r="L235" s="18">
        <f t="shared" si="16"/>
        <v>13.007919666655187</v>
      </c>
      <c r="M235" s="18">
        <f t="shared" si="19"/>
        <v>-6.9079196666551876</v>
      </c>
    </row>
    <row r="236" spans="1:13" x14ac:dyDescent="0.2">
      <c r="A236" s="19">
        <v>225</v>
      </c>
      <c r="B236" s="19">
        <v>179.75</v>
      </c>
      <c r="C236" s="19">
        <v>11.3</v>
      </c>
      <c r="D236" s="19"/>
      <c r="E236" s="20">
        <f t="shared" si="15"/>
        <v>0.82559523809521806</v>
      </c>
      <c r="F236" s="20">
        <f t="shared" si="15"/>
        <v>-7.6384920634920732</v>
      </c>
      <c r="G236" s="21"/>
      <c r="H236" s="20">
        <f t="shared" si="17"/>
        <v>-6.3063026738471715</v>
      </c>
      <c r="I236" s="22"/>
      <c r="J236" s="18">
        <f t="shared" si="18"/>
        <v>0.13350597949154519</v>
      </c>
      <c r="K236" s="19"/>
      <c r="L236" s="18">
        <f t="shared" si="16"/>
        <v>19.071998042983619</v>
      </c>
      <c r="M236" s="18">
        <f t="shared" si="19"/>
        <v>-7.7719980429836184</v>
      </c>
    </row>
    <row r="237" spans="1:13" x14ac:dyDescent="0.2">
      <c r="A237" s="19">
        <v>226</v>
      </c>
      <c r="B237" s="19">
        <v>126.5</v>
      </c>
      <c r="C237" s="19">
        <v>12.8</v>
      </c>
      <c r="D237" s="19"/>
      <c r="E237" s="20">
        <f t="shared" si="15"/>
        <v>-52.424404761904782</v>
      </c>
      <c r="F237" s="20">
        <f t="shared" si="15"/>
        <v>-6.1384920634920732</v>
      </c>
      <c r="G237" s="21"/>
      <c r="H237" s="20">
        <f t="shared" si="17"/>
        <v>321.80679256424855</v>
      </c>
      <c r="I237" s="22"/>
      <c r="J237" s="18">
        <f t="shared" si="18"/>
        <v>-8.4774853148948282</v>
      </c>
      <c r="K237" s="19"/>
      <c r="L237" s="18">
        <f t="shared" si="16"/>
        <v>10.461006748597246</v>
      </c>
      <c r="M237" s="18">
        <f t="shared" si="19"/>
        <v>2.3389932514027549</v>
      </c>
    </row>
    <row r="238" spans="1:13" x14ac:dyDescent="0.2">
      <c r="A238" s="19">
        <v>227</v>
      </c>
      <c r="B238" s="19">
        <v>169.5</v>
      </c>
      <c r="C238" s="19">
        <v>14.9</v>
      </c>
      <c r="D238" s="19"/>
      <c r="E238" s="20">
        <f t="shared" si="15"/>
        <v>-9.4244047619047819</v>
      </c>
      <c r="F238" s="20">
        <f t="shared" si="15"/>
        <v>-4.0384920634920736</v>
      </c>
      <c r="G238" s="21"/>
      <c r="H238" s="20">
        <f t="shared" si="17"/>
        <v>38.060383834089365</v>
      </c>
      <c r="I238" s="22"/>
      <c r="J238" s="18">
        <f t="shared" si="18"/>
        <v>-1.5240087767048927</v>
      </c>
      <c r="K238" s="19"/>
      <c r="L238" s="18">
        <f t="shared" si="16"/>
        <v>17.414483286787181</v>
      </c>
      <c r="M238" s="18">
        <f t="shared" si="19"/>
        <v>-2.5144832867871809</v>
      </c>
    </row>
    <row r="239" spans="1:13" x14ac:dyDescent="0.2">
      <c r="A239" s="19">
        <v>228</v>
      </c>
      <c r="B239" s="19">
        <v>198.5</v>
      </c>
      <c r="C239" s="19">
        <v>24.5</v>
      </c>
      <c r="D239" s="19"/>
      <c r="E239" s="20">
        <f t="shared" si="15"/>
        <v>19.575595238095218</v>
      </c>
      <c r="F239" s="20">
        <f t="shared" si="15"/>
        <v>5.5615079365079261</v>
      </c>
      <c r="G239" s="21"/>
      <c r="H239" s="20">
        <f t="shared" si="17"/>
        <v>108.86982827853332</v>
      </c>
      <c r="I239" s="22"/>
      <c r="J239" s="18">
        <f t="shared" si="18"/>
        <v>3.1655451676557647</v>
      </c>
      <c r="K239" s="19"/>
      <c r="L239" s="18">
        <f t="shared" si="16"/>
        <v>22.104037231147839</v>
      </c>
      <c r="M239" s="18">
        <f t="shared" si="19"/>
        <v>2.3959627688521614</v>
      </c>
    </row>
    <row r="240" spans="1:13" x14ac:dyDescent="0.2">
      <c r="A240" s="19">
        <v>229</v>
      </c>
      <c r="B240" s="19">
        <v>174.5</v>
      </c>
      <c r="C240" s="19">
        <v>15</v>
      </c>
      <c r="D240" s="19"/>
      <c r="E240" s="20">
        <f t="shared" si="15"/>
        <v>-4.4244047619047819</v>
      </c>
      <c r="F240" s="20">
        <f t="shared" si="15"/>
        <v>-3.9384920634920739</v>
      </c>
      <c r="G240" s="21"/>
      <c r="H240" s="20">
        <f t="shared" si="17"/>
        <v>17.425483040438522</v>
      </c>
      <c r="I240" s="22"/>
      <c r="J240" s="18">
        <f t="shared" si="18"/>
        <v>-0.71546499319443413</v>
      </c>
      <c r="K240" s="19"/>
      <c r="L240" s="18">
        <f t="shared" si="16"/>
        <v>18.22302707029764</v>
      </c>
      <c r="M240" s="18">
        <f t="shared" si="19"/>
        <v>-3.2230270702976398</v>
      </c>
    </row>
    <row r="241" spans="1:13" x14ac:dyDescent="0.2">
      <c r="A241" s="19">
        <v>230</v>
      </c>
      <c r="B241" s="19">
        <v>167.75</v>
      </c>
      <c r="C241" s="19">
        <v>16.899999999999999</v>
      </c>
      <c r="D241" s="19"/>
      <c r="E241" s="20">
        <f t="shared" si="15"/>
        <v>-11.174404761904782</v>
      </c>
      <c r="F241" s="20">
        <f t="shared" si="15"/>
        <v>-2.0384920634920753</v>
      </c>
      <c r="G241" s="21"/>
      <c r="H241" s="20">
        <f t="shared" si="17"/>
        <v>22.778935421390951</v>
      </c>
      <c r="I241" s="22"/>
      <c r="J241" s="18">
        <f t="shared" si="18"/>
        <v>-1.8069991009335524</v>
      </c>
      <c r="K241" s="19"/>
      <c r="L241" s="18">
        <f t="shared" si="16"/>
        <v>17.131492962558521</v>
      </c>
      <c r="M241" s="18">
        <f t="shared" si="19"/>
        <v>-0.23149296255852292</v>
      </c>
    </row>
    <row r="242" spans="1:13" x14ac:dyDescent="0.2">
      <c r="A242" s="19">
        <v>231</v>
      </c>
      <c r="B242" s="19">
        <v>147.75</v>
      </c>
      <c r="C242" s="19">
        <v>11.1</v>
      </c>
      <c r="D242" s="19"/>
      <c r="E242" s="20">
        <f t="shared" si="15"/>
        <v>-31.174404761904782</v>
      </c>
      <c r="F242" s="20">
        <f t="shared" si="15"/>
        <v>-7.8384920634920743</v>
      </c>
      <c r="G242" s="21"/>
      <c r="H242" s="20">
        <f t="shared" si="17"/>
        <v>244.36032431028016</v>
      </c>
      <c r="I242" s="22"/>
      <c r="J242" s="18">
        <f t="shared" si="18"/>
        <v>-5.041174234975383</v>
      </c>
      <c r="K242" s="19"/>
      <c r="L242" s="18">
        <f t="shared" si="16"/>
        <v>13.897317828516691</v>
      </c>
      <c r="M242" s="18">
        <f t="shared" si="19"/>
        <v>-2.7973178285166913</v>
      </c>
    </row>
    <row r="243" spans="1:13" x14ac:dyDescent="0.2">
      <c r="A243" s="19">
        <v>232</v>
      </c>
      <c r="B243" s="19">
        <v>182.25</v>
      </c>
      <c r="C243" s="19">
        <v>16.100000000000001</v>
      </c>
      <c r="D243" s="19"/>
      <c r="E243" s="20">
        <f t="shared" si="15"/>
        <v>3.3255952380952181</v>
      </c>
      <c r="F243" s="20">
        <f t="shared" si="15"/>
        <v>-2.8384920634920725</v>
      </c>
      <c r="G243" s="21"/>
      <c r="H243" s="20">
        <f t="shared" si="17"/>
        <v>-9.4396756897203051</v>
      </c>
      <c r="I243" s="22"/>
      <c r="J243" s="18">
        <f t="shared" si="18"/>
        <v>0.53777787124677445</v>
      </c>
      <c r="K243" s="19"/>
      <c r="L243" s="18">
        <f t="shared" si="16"/>
        <v>19.476269934738848</v>
      </c>
      <c r="M243" s="18">
        <f t="shared" si="19"/>
        <v>-3.376269934738847</v>
      </c>
    </row>
    <row r="244" spans="1:13" x14ac:dyDescent="0.2">
      <c r="A244" s="19">
        <v>233</v>
      </c>
      <c r="B244" s="19">
        <v>175.5</v>
      </c>
      <c r="C244" s="19">
        <v>15.5</v>
      </c>
      <c r="D244" s="19"/>
      <c r="E244" s="20">
        <f t="shared" si="15"/>
        <v>-3.4244047619047819</v>
      </c>
      <c r="F244" s="20">
        <f t="shared" si="15"/>
        <v>-3.4384920634920739</v>
      </c>
      <c r="G244" s="21"/>
      <c r="H244" s="20">
        <f t="shared" si="17"/>
        <v>11.774788595994059</v>
      </c>
      <c r="I244" s="22"/>
      <c r="J244" s="18">
        <f t="shared" si="18"/>
        <v>-0.55375623649234385</v>
      </c>
      <c r="K244" s="19"/>
      <c r="L244" s="18">
        <f t="shared" si="16"/>
        <v>18.38473582699973</v>
      </c>
      <c r="M244" s="18">
        <f t="shared" si="19"/>
        <v>-2.8847358269997301</v>
      </c>
    </row>
    <row r="245" spans="1:13" x14ac:dyDescent="0.2">
      <c r="A245" s="19">
        <v>234</v>
      </c>
      <c r="B245" s="19">
        <v>161.75</v>
      </c>
      <c r="C245" s="19">
        <v>25.9</v>
      </c>
      <c r="D245" s="19"/>
      <c r="E245" s="20">
        <f t="shared" si="15"/>
        <v>-17.174404761904782</v>
      </c>
      <c r="F245" s="20">
        <f t="shared" si="15"/>
        <v>6.9615079365079247</v>
      </c>
      <c r="G245" s="21"/>
      <c r="H245" s="20">
        <f t="shared" si="17"/>
        <v>-119.55975505479964</v>
      </c>
      <c r="I245" s="22"/>
      <c r="J245" s="18">
        <f t="shared" si="18"/>
        <v>-2.7772516411461012</v>
      </c>
      <c r="K245" s="19"/>
      <c r="L245" s="18">
        <f t="shared" si="16"/>
        <v>16.161240422345973</v>
      </c>
      <c r="M245" s="18">
        <f t="shared" si="19"/>
        <v>9.7387595776540259</v>
      </c>
    </row>
    <row r="246" spans="1:13" x14ac:dyDescent="0.2">
      <c r="A246" s="19">
        <v>235</v>
      </c>
      <c r="B246" s="19">
        <v>157.75</v>
      </c>
      <c r="C246" s="19">
        <v>25.5</v>
      </c>
      <c r="D246" s="19"/>
      <c r="E246" s="20">
        <f t="shared" si="15"/>
        <v>-21.174404761904782</v>
      </c>
      <c r="F246" s="20">
        <f t="shared" si="15"/>
        <v>6.5615079365079261</v>
      </c>
      <c r="G246" s="21"/>
      <c r="H246" s="20">
        <f t="shared" si="17"/>
        <v>-138.93602489606945</v>
      </c>
      <c r="I246" s="22"/>
      <c r="J246" s="18">
        <f t="shared" si="18"/>
        <v>-3.4240866679544659</v>
      </c>
      <c r="K246" s="19"/>
      <c r="L246" s="18">
        <f t="shared" si="16"/>
        <v>15.514405395537608</v>
      </c>
      <c r="M246" s="18">
        <f t="shared" si="19"/>
        <v>9.985594604462392</v>
      </c>
    </row>
    <row r="247" spans="1:13" x14ac:dyDescent="0.2">
      <c r="A247" s="19">
        <v>236</v>
      </c>
      <c r="B247" s="19">
        <v>168.75</v>
      </c>
      <c r="C247" s="19">
        <v>18.399999999999999</v>
      </c>
      <c r="D247" s="19"/>
      <c r="E247" s="20">
        <f t="shared" si="15"/>
        <v>-10.174404761904782</v>
      </c>
      <c r="F247" s="20">
        <f t="shared" si="15"/>
        <v>-0.53849206349207535</v>
      </c>
      <c r="G247" s="21"/>
      <c r="H247" s="20">
        <f t="shared" si="17"/>
        <v>5.4788362150417038</v>
      </c>
      <c r="I247" s="22"/>
      <c r="J247" s="18">
        <f t="shared" si="18"/>
        <v>-1.6452903442314586</v>
      </c>
      <c r="K247" s="19"/>
      <c r="L247" s="18">
        <f t="shared" si="16"/>
        <v>17.293201719260615</v>
      </c>
      <c r="M247" s="18">
        <f t="shared" si="19"/>
        <v>1.1067982807393832</v>
      </c>
    </row>
    <row r="248" spans="1:13" x14ac:dyDescent="0.2">
      <c r="A248" s="19">
        <v>237</v>
      </c>
      <c r="B248" s="19">
        <v>191.5</v>
      </c>
      <c r="C248" s="19">
        <v>24</v>
      </c>
      <c r="D248" s="19"/>
      <c r="E248" s="20">
        <f t="shared" si="15"/>
        <v>12.575595238095218</v>
      </c>
      <c r="F248" s="20">
        <f t="shared" si="15"/>
        <v>5.0615079365079261</v>
      </c>
      <c r="G248" s="21"/>
      <c r="H248" s="20">
        <f t="shared" si="17"/>
        <v>63.651475103930231</v>
      </c>
      <c r="I248" s="22"/>
      <c r="J248" s="18">
        <f t="shared" si="18"/>
        <v>2.033583870741122</v>
      </c>
      <c r="K248" s="19"/>
      <c r="L248" s="18">
        <f t="shared" si="16"/>
        <v>20.972075934233196</v>
      </c>
      <c r="M248" s="18">
        <f t="shared" si="19"/>
        <v>3.0279240657668041</v>
      </c>
    </row>
    <row r="249" spans="1:13" x14ac:dyDescent="0.2">
      <c r="A249" s="19">
        <v>238</v>
      </c>
      <c r="B249" s="19">
        <v>219.15</v>
      </c>
      <c r="C249" s="19">
        <v>26.4</v>
      </c>
      <c r="D249" s="19"/>
      <c r="E249" s="20">
        <f t="shared" si="15"/>
        <v>40.225595238095224</v>
      </c>
      <c r="F249" s="20">
        <f t="shared" si="15"/>
        <v>7.4615079365079247</v>
      </c>
      <c r="G249" s="21"/>
      <c r="H249" s="20">
        <f t="shared" si="17"/>
        <v>300.1435981198029</v>
      </c>
      <c r="I249" s="22"/>
      <c r="J249" s="18">
        <f t="shared" si="18"/>
        <v>6.5048309935539521</v>
      </c>
      <c r="K249" s="19"/>
      <c r="L249" s="18">
        <f t="shared" si="16"/>
        <v>25.443323057046026</v>
      </c>
      <c r="M249" s="18">
        <f t="shared" si="19"/>
        <v>0.95667694295397254</v>
      </c>
    </row>
    <row r="250" spans="1:13" x14ac:dyDescent="0.2">
      <c r="A250" s="19">
        <v>239</v>
      </c>
      <c r="B250" s="19">
        <v>155.25</v>
      </c>
      <c r="C250" s="19">
        <v>12.7</v>
      </c>
      <c r="D250" s="19"/>
      <c r="E250" s="20">
        <f t="shared" si="15"/>
        <v>-23.674404761904782</v>
      </c>
      <c r="F250" s="20">
        <f t="shared" si="15"/>
        <v>-6.2384920634920746</v>
      </c>
      <c r="G250" s="21"/>
      <c r="H250" s="20">
        <f t="shared" si="17"/>
        <v>147.69258621504196</v>
      </c>
      <c r="I250" s="22"/>
      <c r="J250" s="18">
        <f t="shared" si="18"/>
        <v>-3.8283585597096952</v>
      </c>
      <c r="K250" s="19"/>
      <c r="L250" s="18">
        <f t="shared" si="16"/>
        <v>15.110133503782379</v>
      </c>
      <c r="M250" s="18">
        <f t="shared" si="19"/>
        <v>-2.4101335037823794</v>
      </c>
    </row>
    <row r="251" spans="1:13" x14ac:dyDescent="0.2">
      <c r="A251" s="19">
        <v>240</v>
      </c>
      <c r="B251" s="19">
        <v>189.75</v>
      </c>
      <c r="C251" s="19">
        <v>28.8</v>
      </c>
      <c r="D251" s="19"/>
      <c r="E251" s="20">
        <f t="shared" si="15"/>
        <v>10.825595238095218</v>
      </c>
      <c r="F251" s="20">
        <f t="shared" si="15"/>
        <v>9.8615079365079268</v>
      </c>
      <c r="G251" s="21"/>
      <c r="H251" s="20">
        <f t="shared" si="17"/>
        <v>106.75669335789841</v>
      </c>
      <c r="I251" s="22"/>
      <c r="J251" s="18">
        <f t="shared" si="18"/>
        <v>1.7505935465124622</v>
      </c>
      <c r="K251" s="19"/>
      <c r="L251" s="18">
        <f t="shared" si="16"/>
        <v>20.689085610004536</v>
      </c>
      <c r="M251" s="18">
        <f t="shared" si="19"/>
        <v>8.1109143899954645</v>
      </c>
    </row>
    <row r="252" spans="1:13" x14ac:dyDescent="0.2">
      <c r="A252" s="19">
        <v>241</v>
      </c>
      <c r="B252" s="19">
        <v>127.5</v>
      </c>
      <c r="C252" s="19">
        <v>17</v>
      </c>
      <c r="D252" s="19"/>
      <c r="E252" s="20">
        <f t="shared" si="15"/>
        <v>-51.424404761904782</v>
      </c>
      <c r="F252" s="20">
        <f t="shared" si="15"/>
        <v>-1.9384920634920739</v>
      </c>
      <c r="G252" s="21"/>
      <c r="H252" s="20">
        <f t="shared" si="17"/>
        <v>99.685800500756429</v>
      </c>
      <c r="I252" s="22"/>
      <c r="J252" s="18">
        <f t="shared" si="18"/>
        <v>-8.3157765581927343</v>
      </c>
      <c r="K252" s="19"/>
      <c r="L252" s="18">
        <f t="shared" si="16"/>
        <v>10.62271550529934</v>
      </c>
      <c r="M252" s="18">
        <f t="shared" si="19"/>
        <v>6.3772844947006604</v>
      </c>
    </row>
    <row r="253" spans="1:13" x14ac:dyDescent="0.2">
      <c r="A253" s="19">
        <v>242</v>
      </c>
      <c r="B253" s="19">
        <v>224.5</v>
      </c>
      <c r="C253" s="19">
        <v>33.6</v>
      </c>
      <c r="D253" s="19"/>
      <c r="E253" s="20">
        <f t="shared" si="15"/>
        <v>45.575595238095218</v>
      </c>
      <c r="F253" s="20">
        <f t="shared" si="15"/>
        <v>14.661507936507927</v>
      </c>
      <c r="G253" s="21"/>
      <c r="H253" s="20">
        <f t="shared" si="17"/>
        <v>668.20695129440594</v>
      </c>
      <c r="I253" s="22"/>
      <c r="J253" s="18">
        <f t="shared" si="18"/>
        <v>7.3699728419101405</v>
      </c>
      <c r="K253" s="19"/>
      <c r="L253" s="18">
        <f t="shared" si="16"/>
        <v>26.308464905402214</v>
      </c>
      <c r="M253" s="18">
        <f t="shared" si="19"/>
        <v>7.291535094597787</v>
      </c>
    </row>
    <row r="254" spans="1:13" x14ac:dyDescent="0.2">
      <c r="A254" s="19">
        <v>243</v>
      </c>
      <c r="B254" s="19">
        <v>234.25</v>
      </c>
      <c r="C254" s="19">
        <v>29.3</v>
      </c>
      <c r="D254" s="19"/>
      <c r="E254" s="20">
        <f t="shared" si="15"/>
        <v>55.325595238095218</v>
      </c>
      <c r="F254" s="20">
        <f t="shared" si="15"/>
        <v>10.361507936507927</v>
      </c>
      <c r="G254" s="21"/>
      <c r="H254" s="20">
        <f t="shared" si="17"/>
        <v>573.25659415154871</v>
      </c>
      <c r="I254" s="22"/>
      <c r="J254" s="18">
        <f t="shared" si="18"/>
        <v>8.9466332197555332</v>
      </c>
      <c r="K254" s="19"/>
      <c r="L254" s="18">
        <f t="shared" si="16"/>
        <v>27.885125283247607</v>
      </c>
      <c r="M254" s="18">
        <f t="shared" si="19"/>
        <v>1.4148747167523936</v>
      </c>
    </row>
    <row r="255" spans="1:13" x14ac:dyDescent="0.2">
      <c r="A255" s="19">
        <v>244</v>
      </c>
      <c r="B255" s="19">
        <v>227.75</v>
      </c>
      <c r="C255" s="19">
        <v>31.4</v>
      </c>
      <c r="D255" s="19"/>
      <c r="E255" s="20">
        <f t="shared" si="15"/>
        <v>48.825595238095218</v>
      </c>
      <c r="F255" s="20">
        <f t="shared" si="15"/>
        <v>12.461507936507925</v>
      </c>
      <c r="G255" s="21"/>
      <c r="H255" s="20">
        <f t="shared" si="17"/>
        <v>608.44054256424704</v>
      </c>
      <c r="I255" s="22"/>
      <c r="J255" s="18">
        <f t="shared" si="18"/>
        <v>7.8955263011919357</v>
      </c>
      <c r="K255" s="19"/>
      <c r="L255" s="18">
        <f t="shared" si="16"/>
        <v>26.83401836468401</v>
      </c>
      <c r="M255" s="18">
        <f t="shared" si="19"/>
        <v>4.565981635315989</v>
      </c>
    </row>
    <row r="256" spans="1:13" x14ac:dyDescent="0.2">
      <c r="A256" s="19">
        <v>245</v>
      </c>
      <c r="B256" s="19">
        <v>199.5</v>
      </c>
      <c r="C256" s="19">
        <v>28.1</v>
      </c>
      <c r="D256" s="19"/>
      <c r="E256" s="20">
        <f t="shared" si="15"/>
        <v>20.575595238095218</v>
      </c>
      <c r="F256" s="20">
        <f t="shared" si="15"/>
        <v>9.1615079365079275</v>
      </c>
      <c r="G256" s="21"/>
      <c r="H256" s="20">
        <f t="shared" si="17"/>
        <v>188.50347907218406</v>
      </c>
      <c r="I256" s="22"/>
      <c r="J256" s="18">
        <f t="shared" si="18"/>
        <v>3.3272539243578549</v>
      </c>
      <c r="K256" s="19"/>
      <c r="L256" s="18">
        <f t="shared" si="16"/>
        <v>22.265745987849929</v>
      </c>
      <c r="M256" s="18">
        <f t="shared" si="19"/>
        <v>5.8342540121500726</v>
      </c>
    </row>
    <row r="257" spans="1:13" x14ac:dyDescent="0.2">
      <c r="A257" s="19">
        <v>246</v>
      </c>
      <c r="B257" s="19">
        <v>155.5</v>
      </c>
      <c r="C257" s="19">
        <v>15.3</v>
      </c>
      <c r="D257" s="19"/>
      <c r="E257" s="20">
        <f t="shared" si="15"/>
        <v>-23.424404761904782</v>
      </c>
      <c r="F257" s="20">
        <f t="shared" si="15"/>
        <v>-3.6384920634920732</v>
      </c>
      <c r="G257" s="21"/>
      <c r="H257" s="20">
        <f t="shared" si="17"/>
        <v>85.229510818216482</v>
      </c>
      <c r="I257" s="22"/>
      <c r="J257" s="18">
        <f t="shared" si="18"/>
        <v>-3.7879313705341744</v>
      </c>
      <c r="K257" s="19"/>
      <c r="L257" s="18">
        <f t="shared" si="16"/>
        <v>15.1505606929579</v>
      </c>
      <c r="M257" s="18">
        <f t="shared" si="19"/>
        <v>0.14943930704210118</v>
      </c>
    </row>
    <row r="258" spans="1:13" x14ac:dyDescent="0.2">
      <c r="A258" s="19">
        <v>247</v>
      </c>
      <c r="B258" s="19">
        <v>215.5</v>
      </c>
      <c r="C258" s="19">
        <v>29.1</v>
      </c>
      <c r="D258" s="19"/>
      <c r="E258" s="20">
        <f t="shared" si="15"/>
        <v>36.575595238095218</v>
      </c>
      <c r="F258" s="20">
        <f t="shared" si="15"/>
        <v>10.161507936507927</v>
      </c>
      <c r="G258" s="21"/>
      <c r="H258" s="20">
        <f t="shared" si="17"/>
        <v>371.66320129440612</v>
      </c>
      <c r="I258" s="22"/>
      <c r="J258" s="18">
        <f t="shared" si="18"/>
        <v>5.9145940315913208</v>
      </c>
      <c r="K258" s="19"/>
      <c r="L258" s="18">
        <f t="shared" si="16"/>
        <v>24.853086095083395</v>
      </c>
      <c r="M258" s="18">
        <f t="shared" si="19"/>
        <v>4.2469139049166067</v>
      </c>
    </row>
    <row r="259" spans="1:13" x14ac:dyDescent="0.2">
      <c r="A259" s="19">
        <v>248</v>
      </c>
      <c r="B259" s="19">
        <v>134.25</v>
      </c>
      <c r="C259" s="19">
        <v>11.5</v>
      </c>
      <c r="D259" s="19"/>
      <c r="E259" s="20">
        <f t="shared" si="15"/>
        <v>-44.674404761904782</v>
      </c>
      <c r="F259" s="20">
        <f t="shared" si="15"/>
        <v>-7.4384920634920739</v>
      </c>
      <c r="G259" s="21"/>
      <c r="H259" s="20">
        <f t="shared" si="17"/>
        <v>332.31020526266121</v>
      </c>
      <c r="I259" s="22"/>
      <c r="J259" s="18">
        <f t="shared" si="18"/>
        <v>-7.224242450453616</v>
      </c>
      <c r="K259" s="19"/>
      <c r="L259" s="18">
        <f t="shared" si="16"/>
        <v>11.714249613038458</v>
      </c>
      <c r="M259" s="18">
        <f t="shared" si="19"/>
        <v>-0.21424961303845791</v>
      </c>
    </row>
    <row r="260" spans="1:13" x14ac:dyDescent="0.2">
      <c r="A260" s="19">
        <v>249</v>
      </c>
      <c r="B260" s="19">
        <v>201</v>
      </c>
      <c r="C260" s="19">
        <v>32.299999999999997</v>
      </c>
      <c r="D260" s="19"/>
      <c r="E260" s="20">
        <f t="shared" si="15"/>
        <v>22.075595238095218</v>
      </c>
      <c r="F260" s="20">
        <f t="shared" si="15"/>
        <v>13.361507936507923</v>
      </c>
      <c r="G260" s="21"/>
      <c r="H260" s="20">
        <f t="shared" si="17"/>
        <v>294.96324097694577</v>
      </c>
      <c r="I260" s="22"/>
      <c r="J260" s="18">
        <f t="shared" si="18"/>
        <v>3.5698170594109939</v>
      </c>
      <c r="K260" s="19"/>
      <c r="L260" s="18">
        <f t="shared" si="16"/>
        <v>22.508309122903068</v>
      </c>
      <c r="M260" s="18">
        <f t="shared" si="19"/>
        <v>9.7916908770969293</v>
      </c>
    </row>
    <row r="261" spans="1:13" x14ac:dyDescent="0.2">
      <c r="A261" s="19">
        <v>250</v>
      </c>
      <c r="B261" s="19">
        <v>186.75</v>
      </c>
      <c r="C261" s="19">
        <v>28.3</v>
      </c>
      <c r="D261" s="19"/>
      <c r="E261" s="20">
        <f t="shared" si="15"/>
        <v>7.8255952380952181</v>
      </c>
      <c r="F261" s="20">
        <f t="shared" si="15"/>
        <v>9.3615079365079268</v>
      </c>
      <c r="G261" s="21"/>
      <c r="H261" s="20">
        <f t="shared" si="17"/>
        <v>73.259371929327017</v>
      </c>
      <c r="I261" s="22"/>
      <c r="J261" s="18">
        <f t="shared" si="18"/>
        <v>1.2654672764061878</v>
      </c>
      <c r="K261" s="19"/>
      <c r="L261" s="18">
        <f t="shared" si="16"/>
        <v>20.203959339898262</v>
      </c>
      <c r="M261" s="18">
        <f t="shared" si="19"/>
        <v>8.096040660101739</v>
      </c>
    </row>
    <row r="262" spans="1:13" x14ac:dyDescent="0.2">
      <c r="A262" s="19">
        <v>251</v>
      </c>
      <c r="B262" s="19">
        <v>190.75</v>
      </c>
      <c r="C262" s="19">
        <v>25.3</v>
      </c>
      <c r="D262" s="19"/>
      <c r="E262" s="20">
        <f t="shared" si="15"/>
        <v>11.825595238095218</v>
      </c>
      <c r="F262" s="20">
        <f t="shared" si="15"/>
        <v>6.3615079365079268</v>
      </c>
      <c r="G262" s="21"/>
      <c r="H262" s="20">
        <f t="shared" si="17"/>
        <v>75.22861796107307</v>
      </c>
      <c r="I262" s="22"/>
      <c r="J262" s="18">
        <f t="shared" si="18"/>
        <v>1.9123023032145525</v>
      </c>
      <c r="K262" s="19"/>
      <c r="L262" s="18">
        <f t="shared" si="16"/>
        <v>20.850794366706626</v>
      </c>
      <c r="M262" s="18">
        <f t="shared" si="19"/>
        <v>4.4492056332933743</v>
      </c>
    </row>
    <row r="263" spans="1:13" x14ac:dyDescent="0.2">
      <c r="A263" s="19">
        <v>252</v>
      </c>
      <c r="B263" s="19">
        <v>207.5</v>
      </c>
      <c r="C263" s="19">
        <v>30.7</v>
      </c>
      <c r="D263" s="19"/>
      <c r="E263" s="20">
        <f t="shared" si="15"/>
        <v>28.575595238095218</v>
      </c>
      <c r="F263" s="20">
        <f t="shared" si="15"/>
        <v>11.761507936507925</v>
      </c>
      <c r="G263" s="21"/>
      <c r="H263" s="20">
        <f t="shared" si="17"/>
        <v>336.092090183295</v>
      </c>
      <c r="I263" s="22"/>
      <c r="J263" s="18">
        <f t="shared" si="18"/>
        <v>4.6209239779745843</v>
      </c>
      <c r="K263" s="19"/>
      <c r="L263" s="18">
        <f t="shared" si="16"/>
        <v>23.559416041466658</v>
      </c>
      <c r="M263" s="18">
        <f t="shared" si="19"/>
        <v>7.140583958533341</v>
      </c>
    </row>
  </sheetData>
  <mergeCells count="5">
    <mergeCell ref="E7:F7"/>
    <mergeCell ref="E1:F1"/>
    <mergeCell ref="L1:M1"/>
    <mergeCell ref="O1:P1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18" sqref="B18"/>
    </sheetView>
  </sheetViews>
  <sheetFormatPr defaultRowHeight="12.75" x14ac:dyDescent="0.2"/>
  <cols>
    <col min="1" max="1" width="18.7109375" bestFit="1" customWidth="1"/>
    <col min="2" max="2" width="11.42578125" bestFit="1" customWidth="1"/>
    <col min="3" max="3" width="14.85546875" bestFit="1" customWidth="1"/>
    <col min="4" max="4" width="9.28515625" bestFit="1" customWidth="1"/>
    <col min="5" max="5" width="12.42578125" bestFit="1" customWidth="1"/>
    <col min="6" max="6" width="13.5703125" bestFit="1" customWidth="1"/>
    <col min="7" max="7" width="10.7109375" bestFit="1" customWidth="1"/>
    <col min="8" max="8" width="12.140625" bestFit="1" customWidth="1"/>
    <col min="9" max="9" width="12.28515625" bestFit="1" customWidth="1"/>
  </cols>
  <sheetData>
    <row r="1" spans="1:9" x14ac:dyDescent="0.2">
      <c r="A1" t="s">
        <v>34</v>
      </c>
    </row>
    <row r="2" spans="1:9" ht="13.5" thickBot="1" x14ac:dyDescent="0.25"/>
    <row r="3" spans="1:9" x14ac:dyDescent="0.2">
      <c r="A3" s="23" t="s">
        <v>35</v>
      </c>
      <c r="B3" s="23"/>
    </row>
    <row r="4" spans="1:9" x14ac:dyDescent="0.2">
      <c r="A4" s="24" t="s">
        <v>36</v>
      </c>
      <c r="B4" s="25">
        <v>0.61315611003131332</v>
      </c>
    </row>
    <row r="5" spans="1:9" x14ac:dyDescent="0.2">
      <c r="A5" s="24" t="s">
        <v>37</v>
      </c>
      <c r="B5" s="25">
        <v>0.37596041526873203</v>
      </c>
    </row>
    <row r="6" spans="1:9" x14ac:dyDescent="0.2">
      <c r="A6" s="24" t="s">
        <v>38</v>
      </c>
      <c r="B6" s="25">
        <v>0.37346425692980695</v>
      </c>
    </row>
    <row r="7" spans="1:9" x14ac:dyDescent="0.2">
      <c r="A7" s="24" t="s">
        <v>39</v>
      </c>
      <c r="B7" s="25">
        <v>6.1351131282345737</v>
      </c>
    </row>
    <row r="8" spans="1:9" ht="13.5" thickBot="1" x14ac:dyDescent="0.25">
      <c r="A8" s="26" t="s">
        <v>40</v>
      </c>
      <c r="B8" s="26">
        <v>252</v>
      </c>
    </row>
    <row r="10" spans="1:9" ht="13.5" thickBot="1" x14ac:dyDescent="0.25">
      <c r="A10" t="s">
        <v>41</v>
      </c>
    </row>
    <row r="11" spans="1:9" x14ac:dyDescent="0.2">
      <c r="A11" s="27"/>
      <c r="B11" s="27" t="s">
        <v>42</v>
      </c>
      <c r="C11" s="27" t="s">
        <v>43</v>
      </c>
      <c r="D11" s="27" t="s">
        <v>44</v>
      </c>
      <c r="E11" s="27" t="s">
        <v>45</v>
      </c>
      <c r="F11" s="27" t="s">
        <v>46</v>
      </c>
    </row>
    <row r="12" spans="1:9" x14ac:dyDescent="0.2">
      <c r="A12" s="24" t="s">
        <v>47</v>
      </c>
      <c r="B12" s="24">
        <v>1</v>
      </c>
      <c r="C12" s="28">
        <v>5669.1133529250637</v>
      </c>
      <c r="D12" s="28">
        <v>5669.1133529250637</v>
      </c>
      <c r="E12" s="28">
        <v>150.61561176068381</v>
      </c>
      <c r="F12" s="24">
        <v>2.0590493562353243E-27</v>
      </c>
    </row>
    <row r="13" spans="1:9" x14ac:dyDescent="0.2">
      <c r="A13" s="24" t="s">
        <v>48</v>
      </c>
      <c r="B13" s="24">
        <v>250</v>
      </c>
      <c r="C13" s="28">
        <v>9409.9032740590537</v>
      </c>
      <c r="D13" s="28">
        <v>37.639613096236218</v>
      </c>
      <c r="E13" s="24"/>
      <c r="F13" s="24"/>
    </row>
    <row r="14" spans="1:9" ht="13.5" thickBot="1" x14ac:dyDescent="0.25">
      <c r="A14" s="26" t="s">
        <v>49</v>
      </c>
      <c r="B14" s="26">
        <v>251</v>
      </c>
      <c r="C14" s="29">
        <v>15079.016626984117</v>
      </c>
      <c r="D14" s="29"/>
      <c r="E14" s="26"/>
      <c r="F14" s="26"/>
    </row>
    <row r="15" spans="1:9" ht="13.5" thickBot="1" x14ac:dyDescent="0.25">
      <c r="C15" s="10"/>
      <c r="D15" s="10"/>
    </row>
    <row r="16" spans="1:9" x14ac:dyDescent="0.2">
      <c r="A16" s="27"/>
      <c r="B16" s="27" t="s">
        <v>50</v>
      </c>
      <c r="C16" s="30" t="s">
        <v>39</v>
      </c>
      <c r="D16" s="30" t="s">
        <v>51</v>
      </c>
      <c r="E16" s="27" t="s">
        <v>52</v>
      </c>
      <c r="F16" s="27" t="s">
        <v>53</v>
      </c>
      <c r="G16" s="27" t="s">
        <v>54</v>
      </c>
      <c r="H16" s="27" t="s">
        <v>55</v>
      </c>
      <c r="I16" s="27" t="s">
        <v>56</v>
      </c>
    </row>
    <row r="17" spans="1:9" x14ac:dyDescent="0.2">
      <c r="A17" s="24" t="s">
        <v>57</v>
      </c>
      <c r="B17" s="31">
        <v>-9.9951509742173101</v>
      </c>
      <c r="C17" s="31">
        <v>2.3890563288684024</v>
      </c>
      <c r="D17" s="28">
        <v>-4.1837234448764971</v>
      </c>
      <c r="E17" s="24">
        <v>3.9727559620347032E-5</v>
      </c>
      <c r="F17" s="31">
        <v>-14.700393575716253</v>
      </c>
      <c r="G17" s="31">
        <v>-5.2899083727183669</v>
      </c>
      <c r="H17" s="31">
        <v>-14.700393575716253</v>
      </c>
      <c r="I17" s="31">
        <v>-5.2899083727183669</v>
      </c>
    </row>
    <row r="18" spans="1:9" ht="13.5" thickBot="1" x14ac:dyDescent="0.25">
      <c r="A18" s="26" t="s">
        <v>25</v>
      </c>
      <c r="B18" s="32">
        <v>0.16170875670209139</v>
      </c>
      <c r="C18" s="32">
        <v>1.3176453780978465E-2</v>
      </c>
      <c r="D18" s="29">
        <v>12.272555225407782</v>
      </c>
      <c r="E18" s="26">
        <v>2.0590493562352806E-27</v>
      </c>
      <c r="F18" s="32">
        <v>0.13575775214946631</v>
      </c>
      <c r="G18" s="32">
        <v>0.18765976125471648</v>
      </c>
      <c r="H18" s="32">
        <v>0.13575775214946631</v>
      </c>
      <c r="I18" s="32">
        <v>0.18765976125471648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template</vt:lpstr>
      <vt:lpstr>completed</vt:lpstr>
      <vt:lpstr>reg results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Maxwell</dc:creator>
  <cp:lastModifiedBy>George</cp:lastModifiedBy>
  <dcterms:created xsi:type="dcterms:W3CDTF">2018-02-01T17:29:35Z</dcterms:created>
  <dcterms:modified xsi:type="dcterms:W3CDTF">2019-09-12T10:16:10Z</dcterms:modified>
</cp:coreProperties>
</file>